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IV\IMB-ASL_aanslag-werk\BMG\IH - OWR\2. BerichtPres\"/>
    </mc:Choice>
  </mc:AlternateContent>
  <xr:revisionPtr revIDLastSave="0" documentId="13_ncr:1_{7A2A16BB-DFF6-44D0-9DF7-DD7C9DF8BD90}" xr6:coauthVersionLast="47" xr6:coauthVersionMax="47" xr10:uidLastSave="{00000000-0000-0000-0000-000000000000}"/>
  <bookViews>
    <workbookView xWindow="-135" yWindow="-135" windowWidth="29070" windowHeight="15750" firstSheet="1" activeTab="3" xr2:uid="{00000000-000D-0000-FFFF-FFFF00000000}"/>
  </bookViews>
  <sheets>
    <sheet name="Migrant (vert pres specgr)" sheetId="10" r:id="rId1"/>
    <sheet name="Migrant" sheetId="2" r:id="rId2"/>
    <sheet name="Binnenlandse Belpl" sheetId="6" r:id="rId3"/>
    <sheet name="Buitenlands Belpl" sheetId="7" r:id="rId4"/>
  </sheets>
  <definedNames>
    <definedName name="_xlnm._FilterDatabase" localSheetId="2" hidden="1">'Binnenlandse Belpl'!$A$1:$H$199</definedName>
    <definedName name="_xlnm._FilterDatabase" localSheetId="3" hidden="1">'Buitenlands Belpl'!$A$1:$H$59</definedName>
    <definedName name="_xlnm._FilterDatabase" localSheetId="1" hidden="1">Migrant!$B$1:$H$276</definedName>
    <definedName name="_xlnm._FilterDatabase" localSheetId="0" hidden="1">'Migrant (vert pres specgr)'!$A$1:$Q$292</definedName>
    <definedName name="_xlnm.Print_Area" localSheetId="2">'Binnenlandse Belpl'!$B$1:$H$336</definedName>
    <definedName name="_xlnm.Print_Area" localSheetId="3">'Buitenlands Belpl'!$B:$H</definedName>
    <definedName name="_xlnm.Print_Area" localSheetId="1">Migrant!$B:$H</definedName>
    <definedName name="_xlnm.Print_Area" localSheetId="0">'Migrant (vert pres specgr)'!$B$1:$H$450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0" i="10" l="1"/>
  <c r="F449" i="10"/>
  <c r="F448" i="10"/>
  <c r="E442" i="10"/>
  <c r="E439" i="10"/>
  <c r="E438" i="10"/>
  <c r="E437" i="10"/>
  <c r="E435" i="10"/>
  <c r="E434" i="10"/>
  <c r="E433" i="10"/>
  <c r="F428" i="10"/>
  <c r="E425" i="10"/>
  <c r="E424" i="10"/>
  <c r="E423" i="10"/>
  <c r="E422" i="10"/>
  <c r="E421" i="10"/>
  <c r="E420" i="10"/>
  <c r="E419" i="10"/>
  <c r="E416" i="10"/>
  <c r="E415" i="10"/>
  <c r="E413" i="10"/>
  <c r="E412" i="10"/>
  <c r="E411" i="10"/>
  <c r="E410" i="10"/>
  <c r="E408" i="10"/>
  <c r="F403" i="10"/>
  <c r="E400" i="10"/>
  <c r="E399" i="10"/>
  <c r="E398" i="10"/>
  <c r="E396" i="10"/>
  <c r="E395" i="10"/>
  <c r="E394" i="10"/>
  <c r="E392" i="10"/>
  <c r="E391" i="10"/>
  <c r="E390" i="10"/>
  <c r="E388" i="10"/>
  <c r="E387" i="10"/>
  <c r="E386" i="10"/>
  <c r="D382" i="10"/>
  <c r="D381" i="10"/>
  <c r="E378" i="10"/>
  <c r="E377" i="10"/>
  <c r="E376" i="10"/>
  <c r="E375" i="10"/>
  <c r="E374" i="10"/>
  <c r="E373" i="10"/>
  <c r="E372" i="10"/>
  <c r="F369" i="10"/>
  <c r="F368" i="10"/>
  <c r="F367" i="10"/>
  <c r="F366" i="10"/>
  <c r="F365" i="10"/>
  <c r="F362" i="10"/>
  <c r="F361" i="10"/>
  <c r="F360" i="10"/>
  <c r="F359" i="10"/>
  <c r="F358" i="10"/>
  <c r="E355" i="10"/>
  <c r="D354" i="10"/>
  <c r="E352" i="10"/>
  <c r="E351" i="10"/>
  <c r="E350" i="10"/>
  <c r="E349" i="10"/>
  <c r="E347" i="10"/>
  <c r="E344" i="10"/>
  <c r="E343" i="10"/>
  <c r="E341" i="10"/>
  <c r="E340" i="10"/>
  <c r="E339" i="10"/>
  <c r="E338" i="10"/>
  <c r="E336" i="10"/>
  <c r="E333" i="10"/>
  <c r="E332" i="10"/>
  <c r="E331" i="10"/>
  <c r="E330" i="10"/>
  <c r="E329" i="10"/>
  <c r="E328" i="10"/>
  <c r="E327" i="10"/>
  <c r="E324" i="10"/>
  <c r="E321" i="10"/>
  <c r="E320" i="10"/>
  <c r="E319" i="10"/>
  <c r="E318" i="10"/>
  <c r="E317" i="10"/>
  <c r="E316" i="10"/>
  <c r="E315" i="10"/>
  <c r="E312" i="10"/>
  <c r="E311" i="10"/>
  <c r="E310" i="10"/>
  <c r="E309" i="10"/>
  <c r="E308" i="10"/>
  <c r="E307" i="10"/>
  <c r="E306" i="10"/>
  <c r="E303" i="10"/>
  <c r="E302" i="10"/>
  <c r="E301" i="10"/>
  <c r="E298" i="10"/>
  <c r="E297" i="10"/>
  <c r="E296" i="10"/>
  <c r="H57" i="10" l="1"/>
  <c r="F57" i="10"/>
  <c r="D57" i="10"/>
  <c r="G47" i="10"/>
  <c r="E47" i="10"/>
  <c r="E284" i="10"/>
  <c r="F284" i="10"/>
  <c r="H284" i="10"/>
  <c r="H283" i="10"/>
  <c r="C284" i="10"/>
  <c r="C291" i="10"/>
  <c r="G282" i="10"/>
  <c r="H275" i="10"/>
  <c r="F269" i="10"/>
  <c r="G266" i="10"/>
  <c r="G260" i="10"/>
  <c r="F259" i="10"/>
  <c r="H257" i="10"/>
  <c r="G256" i="10"/>
  <c r="F255" i="10"/>
  <c r="H253" i="10"/>
  <c r="G252" i="10"/>
  <c r="F251" i="10"/>
  <c r="H245" i="10"/>
  <c r="G244" i="10"/>
  <c r="F243" i="10"/>
  <c r="H237" i="10"/>
  <c r="G236" i="10"/>
  <c r="F235" i="10"/>
  <c r="H233" i="10"/>
  <c r="G228" i="10"/>
  <c r="G227" i="10"/>
  <c r="H226" i="10"/>
  <c r="F226" i="10"/>
  <c r="G225" i="10"/>
  <c r="H224" i="10"/>
  <c r="F224" i="10"/>
  <c r="G223" i="10"/>
  <c r="H222" i="10"/>
  <c r="F222" i="10"/>
  <c r="G221" i="10"/>
  <c r="H220" i="10"/>
  <c r="F220" i="10"/>
  <c r="G219" i="10"/>
  <c r="H216" i="10"/>
  <c r="F216" i="10"/>
  <c r="G215" i="10"/>
  <c r="H214" i="10"/>
  <c r="F214" i="10"/>
  <c r="G211" i="10"/>
  <c r="H210" i="10"/>
  <c r="F210" i="10"/>
  <c r="G208" i="10"/>
  <c r="H207" i="10"/>
  <c r="F207" i="10"/>
  <c r="G206" i="10"/>
  <c r="H205" i="10"/>
  <c r="F205" i="10"/>
  <c r="G202" i="10"/>
  <c r="H201" i="10"/>
  <c r="F201" i="10"/>
  <c r="G200" i="10"/>
  <c r="H199" i="10"/>
  <c r="F199" i="10"/>
  <c r="G198" i="10"/>
  <c r="H196" i="10"/>
  <c r="F196" i="10"/>
  <c r="G195" i="10"/>
  <c r="H190" i="10"/>
  <c r="F190" i="10"/>
  <c r="G189" i="10"/>
  <c r="H188" i="10"/>
  <c r="F188" i="10"/>
  <c r="G187" i="10"/>
  <c r="H186" i="10"/>
  <c r="F186" i="10"/>
  <c r="G185" i="10"/>
  <c r="H184" i="10"/>
  <c r="F184" i="10"/>
  <c r="G183" i="10"/>
  <c r="H182" i="10"/>
  <c r="F182" i="10"/>
  <c r="G181" i="10"/>
  <c r="H180" i="10"/>
  <c r="F180" i="10"/>
  <c r="E57" i="10"/>
  <c r="F47" i="10"/>
  <c r="E283" i="10"/>
  <c r="G284" i="10"/>
  <c r="C283" i="10"/>
  <c r="F277" i="10"/>
  <c r="H267" i="10"/>
  <c r="H259" i="10"/>
  <c r="F257" i="10"/>
  <c r="G254" i="10"/>
  <c r="H251" i="10"/>
  <c r="F245" i="10"/>
  <c r="G242" i="10"/>
  <c r="H235" i="10"/>
  <c r="F233" i="10"/>
  <c r="F227" i="10"/>
  <c r="H225" i="10"/>
  <c r="G224" i="10"/>
  <c r="F223" i="10"/>
  <c r="H221" i="10"/>
  <c r="G220" i="10"/>
  <c r="F219" i="10"/>
  <c r="H215" i="10"/>
  <c r="G214" i="10"/>
  <c r="F211" i="10"/>
  <c r="H208" i="10"/>
  <c r="G207" i="10"/>
  <c r="F206" i="10"/>
  <c r="H202" i="10"/>
  <c r="G201" i="10"/>
  <c r="F200" i="10"/>
  <c r="H198" i="10"/>
  <c r="G196" i="10"/>
  <c r="F195" i="10"/>
  <c r="H189" i="10"/>
  <c r="G188" i="10"/>
  <c r="F187" i="10"/>
  <c r="H185" i="10"/>
  <c r="G184" i="10"/>
  <c r="F183" i="10"/>
  <c r="H181" i="10"/>
  <c r="G180" i="10"/>
  <c r="G179" i="10"/>
  <c r="H178" i="10"/>
  <c r="F178" i="10"/>
  <c r="G177" i="10"/>
  <c r="H176" i="10"/>
  <c r="F176" i="10"/>
  <c r="G173" i="10"/>
  <c r="H172" i="10"/>
  <c r="F172" i="10"/>
  <c r="G171" i="10"/>
  <c r="H170" i="10"/>
  <c r="F170" i="10"/>
  <c r="G169" i="10"/>
  <c r="H168" i="10"/>
  <c r="F168" i="10"/>
  <c r="G165" i="10"/>
  <c r="H163" i="10"/>
  <c r="F163" i="10"/>
  <c r="G162" i="10"/>
  <c r="H161" i="10"/>
  <c r="F161" i="10"/>
  <c r="G160" i="10"/>
  <c r="H158" i="10"/>
  <c r="F158" i="10"/>
  <c r="G157" i="10"/>
  <c r="H156" i="10"/>
  <c r="F156" i="10"/>
  <c r="G155" i="10"/>
  <c r="H153" i="10"/>
  <c r="F153" i="10"/>
  <c r="G152" i="10"/>
  <c r="H151" i="10"/>
  <c r="F151" i="10"/>
  <c r="G150" i="10"/>
  <c r="H148" i="10"/>
  <c r="F148" i="10"/>
  <c r="F146" i="10"/>
  <c r="G145" i="10"/>
  <c r="H141" i="10"/>
  <c r="F141" i="10"/>
  <c r="G139" i="10"/>
  <c r="H138" i="10"/>
  <c r="F138" i="10"/>
  <c r="G57" i="10"/>
  <c r="G283" i="10"/>
  <c r="G270" i="10"/>
  <c r="G258" i="10"/>
  <c r="F253" i="10"/>
  <c r="H243" i="10"/>
  <c r="G234" i="10"/>
  <c r="G226" i="10"/>
  <c r="H223" i="10"/>
  <c r="F221" i="10"/>
  <c r="G216" i="10"/>
  <c r="H211" i="10"/>
  <c r="F208" i="10"/>
  <c r="G205" i="10"/>
  <c r="H200" i="10"/>
  <c r="F198" i="10"/>
  <c r="G190" i="10"/>
  <c r="H187" i="10"/>
  <c r="F185" i="10"/>
  <c r="G182" i="10"/>
  <c r="H179" i="10"/>
  <c r="G178" i="10"/>
  <c r="F177" i="10"/>
  <c r="H173" i="10"/>
  <c r="G172" i="10"/>
  <c r="F171" i="10"/>
  <c r="H169" i="10"/>
  <c r="G168" i="10"/>
  <c r="F165" i="10"/>
  <c r="H162" i="10"/>
  <c r="G161" i="10"/>
  <c r="F160" i="10"/>
  <c r="H157" i="10"/>
  <c r="G156" i="10"/>
  <c r="F155" i="10"/>
  <c r="H152" i="10"/>
  <c r="G151" i="10"/>
  <c r="F150" i="10"/>
  <c r="F147" i="10"/>
  <c r="F145" i="10"/>
  <c r="H139" i="10"/>
  <c r="G138" i="10"/>
  <c r="G137" i="10"/>
  <c r="H136" i="10"/>
  <c r="F136" i="10"/>
  <c r="G134" i="10"/>
  <c r="H133" i="10"/>
  <c r="F133" i="10"/>
  <c r="G132" i="10"/>
  <c r="H131" i="10"/>
  <c r="F131" i="10"/>
  <c r="G129" i="10"/>
  <c r="H128" i="10"/>
  <c r="F128" i="10"/>
  <c r="G127" i="10"/>
  <c r="H126" i="10"/>
  <c r="F126" i="10"/>
  <c r="G124" i="10"/>
  <c r="H123" i="10"/>
  <c r="F123" i="10"/>
  <c r="G122" i="10"/>
  <c r="H121" i="10"/>
  <c r="F121" i="10"/>
  <c r="G117" i="10"/>
  <c r="H116" i="10"/>
  <c r="F116" i="10"/>
  <c r="G115" i="10"/>
  <c r="H114" i="10"/>
  <c r="F114" i="10"/>
  <c r="G113" i="10"/>
  <c r="H112" i="10"/>
  <c r="F112" i="10"/>
  <c r="G109" i="10"/>
  <c r="H108" i="10"/>
  <c r="F108" i="10"/>
  <c r="G106" i="10"/>
  <c r="H105" i="10"/>
  <c r="F105" i="10"/>
  <c r="G104" i="10"/>
  <c r="H103" i="10"/>
  <c r="F103" i="10"/>
  <c r="G102" i="10"/>
  <c r="H101" i="10"/>
  <c r="F101" i="10"/>
  <c r="G99" i="10"/>
  <c r="H98" i="10"/>
  <c r="F98" i="10"/>
  <c r="G93" i="10"/>
  <c r="H92" i="10"/>
  <c r="F92" i="10"/>
  <c r="G91" i="10"/>
  <c r="H90" i="10"/>
  <c r="F90" i="10"/>
  <c r="G89" i="10"/>
  <c r="H88" i="10"/>
  <c r="F88" i="10"/>
  <c r="G83" i="10"/>
  <c r="H82" i="10"/>
  <c r="F82" i="10"/>
  <c r="G81" i="10"/>
  <c r="H76" i="10"/>
  <c r="F76" i="10"/>
  <c r="G75" i="10"/>
  <c r="H74" i="10"/>
  <c r="F74" i="10"/>
  <c r="G73" i="10"/>
  <c r="H72" i="10"/>
  <c r="F72" i="10"/>
  <c r="G71" i="10"/>
  <c r="H70" i="10"/>
  <c r="F70" i="10"/>
  <c r="G69" i="10"/>
  <c r="H67" i="10"/>
  <c r="H65" i="10"/>
  <c r="H64" i="10"/>
  <c r="F64" i="10"/>
  <c r="G63" i="10"/>
  <c r="H62" i="10"/>
  <c r="F62" i="10"/>
  <c r="G61" i="10"/>
  <c r="H60" i="10"/>
  <c r="F60" i="10"/>
  <c r="G53" i="10"/>
  <c r="H52" i="10"/>
  <c r="F52" i="10"/>
  <c r="G51" i="10"/>
  <c r="H50" i="10"/>
  <c r="F50" i="10"/>
  <c r="G41" i="10"/>
  <c r="G39" i="10"/>
  <c r="G35" i="10"/>
  <c r="G32" i="10"/>
  <c r="G30" i="10"/>
  <c r="G26" i="10"/>
  <c r="G22" i="10"/>
  <c r="G18" i="10"/>
  <c r="G12" i="10"/>
  <c r="G10" i="10"/>
  <c r="G8" i="10"/>
  <c r="H47" i="10"/>
  <c r="F283" i="10"/>
  <c r="C290" i="10"/>
  <c r="F261" i="10"/>
  <c r="H255" i="10"/>
  <c r="G246" i="10"/>
  <c r="F237" i="10"/>
  <c r="H227" i="10"/>
  <c r="F225" i="10"/>
  <c r="G222" i="10"/>
  <c r="H219" i="10"/>
  <c r="F215" i="10"/>
  <c r="G210" i="10"/>
  <c r="H206" i="10"/>
  <c r="F202" i="10"/>
  <c r="G199" i="10"/>
  <c r="H195" i="10"/>
  <c r="F189" i="10"/>
  <c r="G186" i="10"/>
  <c r="H183" i="10"/>
  <c r="F181" i="10"/>
  <c r="F179" i="10"/>
  <c r="H177" i="10"/>
  <c r="G176" i="10"/>
  <c r="F173" i="10"/>
  <c r="H171" i="10"/>
  <c r="F169" i="10"/>
  <c r="G163" i="10"/>
  <c r="H160" i="10"/>
  <c r="F157" i="10"/>
  <c r="G153" i="10"/>
  <c r="H150" i="10"/>
  <c r="H145" i="10"/>
  <c r="F139" i="10"/>
  <c r="F137" i="10"/>
  <c r="H134" i="10"/>
  <c r="G133" i="10"/>
  <c r="F132" i="10"/>
  <c r="H129" i="10"/>
  <c r="G128" i="10"/>
  <c r="F127" i="10"/>
  <c r="H124" i="10"/>
  <c r="G123" i="10"/>
  <c r="F122" i="10"/>
  <c r="H117" i="10"/>
  <c r="G116" i="10"/>
  <c r="F115" i="10"/>
  <c r="H113" i="10"/>
  <c r="G112" i="10"/>
  <c r="F109" i="10"/>
  <c r="H106" i="10"/>
  <c r="G105" i="10"/>
  <c r="F104" i="10"/>
  <c r="H102" i="10"/>
  <c r="G101" i="10"/>
  <c r="F99" i="10"/>
  <c r="H93" i="10"/>
  <c r="G92" i="10"/>
  <c r="F91" i="10"/>
  <c r="H89" i="10"/>
  <c r="G88" i="10"/>
  <c r="F83" i="10"/>
  <c r="H81" i="10"/>
  <c r="G76" i="10"/>
  <c r="F75" i="10"/>
  <c r="H73" i="10"/>
  <c r="G72" i="10"/>
  <c r="F71" i="10"/>
  <c r="H69" i="10"/>
  <c r="G67" i="10"/>
  <c r="G64" i="10"/>
  <c r="F63" i="10"/>
  <c r="H61" i="10"/>
  <c r="G60" i="10"/>
  <c r="F53" i="10"/>
  <c r="H51" i="10"/>
  <c r="G50" i="10"/>
  <c r="G40" i="10"/>
  <c r="G33" i="10"/>
  <c r="G29" i="10"/>
  <c r="G21" i="10"/>
  <c r="G11" i="10"/>
  <c r="G170" i="10"/>
  <c r="H165" i="10"/>
  <c r="F162" i="10"/>
  <c r="G158" i="10"/>
  <c r="H155" i="10"/>
  <c r="F152" i="10"/>
  <c r="G148" i="10"/>
  <c r="G141" i="10"/>
  <c r="H137" i="10"/>
  <c r="G136" i="10"/>
  <c r="F134" i="10"/>
  <c r="H132" i="10"/>
  <c r="G131" i="10"/>
  <c r="F129" i="10"/>
  <c r="H127" i="10"/>
  <c r="G126" i="10"/>
  <c r="F124" i="10"/>
  <c r="H122" i="10"/>
  <c r="G121" i="10"/>
  <c r="F117" i="10"/>
  <c r="H115" i="10"/>
  <c r="G114" i="10"/>
  <c r="F113" i="10"/>
  <c r="H109" i="10"/>
  <c r="G108" i="10"/>
  <c r="F106" i="10"/>
  <c r="H104" i="10"/>
  <c r="G103" i="10"/>
  <c r="F102" i="10"/>
  <c r="H99" i="10"/>
  <c r="G98" i="10"/>
  <c r="F93" i="10"/>
  <c r="H91" i="10"/>
  <c r="G90" i="10"/>
  <c r="F89" i="10"/>
  <c r="H83" i="10"/>
  <c r="G82" i="10"/>
  <c r="F81" i="10"/>
  <c r="H75" i="10"/>
  <c r="G74" i="10"/>
  <c r="F73" i="10"/>
  <c r="H71" i="10"/>
  <c r="G70" i="10"/>
  <c r="F69" i="10"/>
  <c r="G65" i="10"/>
  <c r="H63" i="10"/>
  <c r="G62" i="10"/>
  <c r="F61" i="10"/>
  <c r="H53" i="10"/>
  <c r="G52" i="10"/>
  <c r="F51" i="10"/>
  <c r="G42" i="10"/>
  <c r="G36" i="10"/>
  <c r="G31" i="10"/>
  <c r="G25" i="10"/>
  <c r="G15" i="10"/>
  <c r="G9" i="10"/>
  <c r="H442" i="10"/>
  <c r="F438" i="10"/>
  <c r="G435" i="10"/>
  <c r="F433" i="10"/>
  <c r="H425" i="10"/>
  <c r="F423" i="10"/>
  <c r="F421" i="10"/>
  <c r="G419" i="10"/>
  <c r="G415" i="10"/>
  <c r="H381" i="10"/>
  <c r="G377" i="10"/>
  <c r="F375" i="10"/>
  <c r="F373" i="10"/>
  <c r="H369" i="10"/>
  <c r="G367" i="10"/>
  <c r="G365" i="10"/>
  <c r="G361" i="10"/>
  <c r="G359" i="10"/>
  <c r="H355" i="10"/>
  <c r="F353" i="10"/>
  <c r="F340" i="10"/>
  <c r="F338" i="10"/>
  <c r="H333" i="10"/>
  <c r="F331" i="10"/>
  <c r="F329" i="10"/>
  <c r="G327" i="10"/>
  <c r="H321" i="10"/>
  <c r="F319" i="10"/>
  <c r="F317" i="10"/>
  <c r="G315" i="10"/>
  <c r="G311" i="10"/>
  <c r="F309" i="10"/>
  <c r="F307" i="10"/>
  <c r="H303" i="10"/>
  <c r="G301" i="10"/>
  <c r="G297" i="10"/>
  <c r="C289" i="10"/>
  <c r="H277" i="10"/>
  <c r="F275" i="10"/>
  <c r="G268" i="10"/>
  <c r="H261" i="10"/>
  <c r="G449" i="10"/>
  <c r="F413" i="10"/>
  <c r="F411" i="10"/>
  <c r="G408" i="10"/>
  <c r="G400" i="10"/>
  <c r="F398" i="10"/>
  <c r="F395" i="10"/>
  <c r="G392" i="10"/>
  <c r="F390" i="10"/>
  <c r="F387" i="10"/>
  <c r="F352" i="10"/>
  <c r="F350" i="10"/>
  <c r="G347" i="10"/>
  <c r="G343" i="10"/>
  <c r="G289" i="10"/>
  <c r="H282" i="10"/>
  <c r="C282" i="10"/>
  <c r="H276" i="10"/>
  <c r="G275" i="10"/>
  <c r="F270" i="10"/>
  <c r="H268" i="10"/>
  <c r="G267" i="10"/>
  <c r="F266" i="10"/>
  <c r="H260" i="10"/>
  <c r="G259" i="10"/>
  <c r="F258" i="10"/>
  <c r="H256" i="10"/>
  <c r="G255" i="10"/>
  <c r="F254" i="10"/>
  <c r="H252" i="10"/>
  <c r="G251" i="10"/>
  <c r="F246" i="10"/>
  <c r="H244" i="10"/>
  <c r="G243" i="10"/>
  <c r="F242" i="10"/>
  <c r="H236" i="10"/>
  <c r="G235" i="10"/>
  <c r="F234" i="10"/>
  <c r="H228" i="10"/>
  <c r="G448" i="10"/>
  <c r="G439" i="10"/>
  <c r="F437" i="10"/>
  <c r="F434" i="10"/>
  <c r="H428" i="10"/>
  <c r="G424" i="10"/>
  <c r="F422" i="10"/>
  <c r="F420" i="10"/>
  <c r="H416" i="10"/>
  <c r="F414" i="10"/>
  <c r="H378" i="10"/>
  <c r="F376" i="10"/>
  <c r="F374" i="10"/>
  <c r="G372" i="10"/>
  <c r="G368" i="10"/>
  <c r="G366" i="10"/>
  <c r="H362" i="10"/>
  <c r="G360" i="10"/>
  <c r="G358" i="10"/>
  <c r="G354" i="10"/>
  <c r="F341" i="10"/>
  <c r="F339" i="10"/>
  <c r="G336" i="10"/>
  <c r="G332" i="10"/>
  <c r="F330" i="10"/>
  <c r="F328" i="10"/>
  <c r="H324" i="10"/>
  <c r="G320" i="10"/>
  <c r="F318" i="10"/>
  <c r="F316" i="10"/>
  <c r="H312" i="10"/>
  <c r="F310" i="10"/>
  <c r="F308" i="10"/>
  <c r="G306" i="10"/>
  <c r="G302" i="10"/>
  <c r="H298" i="10"/>
  <c r="G296" i="10"/>
  <c r="E282" i="10"/>
  <c r="G276" i="10"/>
  <c r="H269" i="10"/>
  <c r="F267" i="10"/>
  <c r="H450" i="10"/>
  <c r="H448" i="10"/>
  <c r="F412" i="10"/>
  <c r="F410" i="10"/>
  <c r="H403" i="10"/>
  <c r="F399" i="10"/>
  <c r="G396" i="10"/>
  <c r="F394" i="10"/>
  <c r="F391" i="10"/>
  <c r="G388" i="10"/>
  <c r="F386" i="10"/>
  <c r="F351" i="10"/>
  <c r="F349" i="10"/>
  <c r="H344" i="10"/>
  <c r="F342" i="10"/>
  <c r="F289" i="10"/>
  <c r="F282" i="10"/>
  <c r="G277" i="10"/>
  <c r="F276" i="10"/>
  <c r="H270" i="10"/>
  <c r="G269" i="10"/>
  <c r="F268" i="10"/>
  <c r="H266" i="10"/>
  <c r="G261" i="10"/>
  <c r="F260" i="10"/>
  <c r="H258" i="10"/>
  <c r="G257" i="10"/>
  <c r="F256" i="10"/>
  <c r="H254" i="10"/>
  <c r="G253" i="10"/>
  <c r="F252" i="10"/>
  <c r="H246" i="10"/>
  <c r="G245" i="10"/>
  <c r="F244" i="10"/>
  <c r="H242" i="10"/>
  <c r="G237" i="10"/>
  <c r="F236" i="10"/>
  <c r="H234" i="10"/>
  <c r="G233" i="10"/>
  <c r="F228" i="1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76D8585-DBA1-406A-8417-D5F35041EC3C}" keepAlive="1" name="Query - GSP_IH-OWR_v3_6" description="Verbinding maken met de query GSP_IH-OWR_v3_6 in de werkmap." type="5" refreshedVersion="0" background="1">
    <dbPr connection="Provider=Microsoft.Mashup.OleDb.1;Data Source=$Workbook$;Location=GSP_IH-OWR_v3_6;Extended Properties=&quot;&quot;" command="SELECT * FROM [GSP_IH-OWR_v3_6]"/>
  </connection>
</connections>
</file>

<file path=xl/sharedStrings.xml><?xml version="1.0" encoding="utf-8"?>
<sst xmlns="http://schemas.openxmlformats.org/spreadsheetml/2006/main" count="4052" uniqueCount="1270">
  <si>
    <t>Berichtgegevens</t>
  </si>
  <si>
    <t>belastingjaar bericht OWR</t>
  </si>
  <si>
    <t>opgaaf werkelijk rendement relatie met aangiftesoort</t>
  </si>
  <si>
    <t>aangifte migrant</t>
  </si>
  <si>
    <t>code softwareleverancier</t>
  </si>
  <si>
    <t>relatienummer softwareontwikkelaar</t>
  </si>
  <si>
    <t>naam softwarepakket</t>
  </si>
  <si>
    <t>versie softwarepakket</t>
  </si>
  <si>
    <t>identificatienummer fiscaal partner aangever</t>
  </si>
  <si>
    <t>J</t>
  </si>
  <si>
    <t>N</t>
  </si>
  <si>
    <t>beconnummer consulent</t>
  </si>
  <si>
    <t>voorletters contactpersoon consulent/adviseur</t>
  </si>
  <si>
    <t>tussenvoegsel naam contactpersoon consulent/adviseur</t>
  </si>
  <si>
    <t>achternaam contactpersoon consulent/adviseur</t>
  </si>
  <si>
    <t>doorkiesnummer contactpersoon consulent/adviseur</t>
  </si>
  <si>
    <t>BNL</t>
  </si>
  <si>
    <t>Binnenlandse periode</t>
  </si>
  <si>
    <t>BTL</t>
  </si>
  <si>
    <t>Bankrekeningen in Nederland</t>
  </si>
  <si>
    <t>Bankrekeningen buiten Nederland</t>
  </si>
  <si>
    <t>Belegging in aandelen obligaties en dergelijke</t>
  </si>
  <si>
    <t>Contant geld</t>
  </si>
  <si>
    <t>Uitgeleend geld</t>
  </si>
  <si>
    <t>Onroerende zaak in Nederland gelegen</t>
  </si>
  <si>
    <t>Onroerende zaak buiten Nederland gelegen</t>
  </si>
  <si>
    <t>Niet vrijgesteld deel kapitaalverzekeringen</t>
  </si>
  <si>
    <t>Rechten op periodieke uitkeringen en verstrekkingen</t>
  </si>
  <si>
    <t>Overige bezittingen</t>
  </si>
  <si>
    <t>Schulden onroerende zaken in Nederland gelegen</t>
  </si>
  <si>
    <t>Schulden onroerende zaken buiten Nederland gelegen</t>
  </si>
  <si>
    <t>Schulden op overige bezittingen</t>
  </si>
  <si>
    <t>Andere schulden</t>
  </si>
  <si>
    <t>1776767-1</t>
  </si>
  <si>
    <t>1776767-2</t>
  </si>
  <si>
    <t>1776767-3</t>
  </si>
  <si>
    <t>1777413-J</t>
  </si>
  <si>
    <t>1777413-N</t>
  </si>
  <si>
    <t>1776741-BNL</t>
  </si>
  <si>
    <t>1776741-BTL</t>
  </si>
  <si>
    <t>1776745-BNL</t>
  </si>
  <si>
    <t>1776745-BTL</t>
  </si>
  <si>
    <t>1777092-##</t>
  </si>
  <si>
    <t>1777094-##</t>
  </si>
  <si>
    <t>1777042-##</t>
  </si>
  <si>
    <t>1777397-##</t>
  </si>
  <si>
    <t>1777195-##</t>
  </si>
  <si>
    <t>1777197-##</t>
  </si>
  <si>
    <t>1777093-##</t>
  </si>
  <si>
    <t>1777200-##</t>
  </si>
  <si>
    <t>1777044-##</t>
  </si>
  <si>
    <t>1777047-##</t>
  </si>
  <si>
    <t>1777048-##</t>
  </si>
  <si>
    <t>1777049-##</t>
  </si>
  <si>
    <t>1777050-##</t>
  </si>
  <si>
    <t>1777051-##</t>
  </si>
  <si>
    <t>1777213-##</t>
  </si>
  <si>
    <t>1777076-##</t>
  </si>
  <si>
    <t>1777081-##</t>
  </si>
  <si>
    <t>1777215-##</t>
  </si>
  <si>
    <t>1777251-##</t>
  </si>
  <si>
    <t>1777337-##</t>
  </si>
  <si>
    <t>1777338-##</t>
  </si>
  <si>
    <t>1777376-##</t>
  </si>
  <si>
    <t>1777377-##</t>
  </si>
  <si>
    <t>1777406-BNL</t>
  </si>
  <si>
    <t>1777406-BTL</t>
  </si>
  <si>
    <t>(verticale presentatie van (herhalende) elementen</t>
  </si>
  <si>
    <t>1777535-##-J</t>
  </si>
  <si>
    <t>1777535-##-N</t>
  </si>
  <si>
    <t>1777096-##-BTL</t>
  </si>
  <si>
    <t>1777096-##-BNL</t>
  </si>
  <si>
    <t>#1</t>
  </si>
  <si>
    <t>#2</t>
  </si>
  <si>
    <t>#3</t>
  </si>
  <si>
    <t>1777109-##</t>
  </si>
  <si>
    <t>1777108-##</t>
  </si>
  <si>
    <t>1777110-##</t>
  </si>
  <si>
    <t>1777111-##</t>
  </si>
  <si>
    <t>1777112-##</t>
  </si>
  <si>
    <t>1777113-##</t>
  </si>
  <si>
    <t>1777152-##</t>
  </si>
  <si>
    <t>1777151-##-BNL</t>
  </si>
  <si>
    <t>1777151-##-BTL</t>
  </si>
  <si>
    <t>1777153-##</t>
  </si>
  <si>
    <t>1777106-##-BNL</t>
  </si>
  <si>
    <t>1777106-##-BTL</t>
  </si>
  <si>
    <t>1777154-##</t>
  </si>
  <si>
    <t>1777148-##-BNL</t>
  </si>
  <si>
    <t>1777148-##-BTL</t>
  </si>
  <si>
    <t>1777155-##</t>
  </si>
  <si>
    <t>1777149-##-BNL</t>
  </si>
  <si>
    <t>1777149-##-BTL</t>
  </si>
  <si>
    <t>1777156-##</t>
  </si>
  <si>
    <t>1777150-##-BNL</t>
  </si>
  <si>
    <t>1777150-##-BTL</t>
  </si>
  <si>
    <t>1777095-##</t>
  </si>
  <si>
    <t>1777262-##</t>
  </si>
  <si>
    <t>1777263-##</t>
  </si>
  <si>
    <t>1777270-##</t>
  </si>
  <si>
    <t>1777272-##</t>
  </si>
  <si>
    <t>1777278-##</t>
  </si>
  <si>
    <t>1777541-##</t>
  </si>
  <si>
    <t>1777542-##</t>
  </si>
  <si>
    <t>1777279-##</t>
  </si>
  <si>
    <t>1777285-##</t>
  </si>
  <si>
    <t>1777286-##</t>
  </si>
  <si>
    <t>1777287-##</t>
  </si>
  <si>
    <t>1777288-##</t>
  </si>
  <si>
    <t>1777289-##</t>
  </si>
  <si>
    <t>1777290-##</t>
  </si>
  <si>
    <t>1777291-##</t>
  </si>
  <si>
    <t>1777293-##</t>
  </si>
  <si>
    <t>1777292-##</t>
  </si>
  <si>
    <t>1777294-##</t>
  </si>
  <si>
    <t>1777536-##-J</t>
  </si>
  <si>
    <t>1777536-##-N</t>
  </si>
  <si>
    <t>1777075-##</t>
  </si>
  <si>
    <t>1777078-##-BNL</t>
  </si>
  <si>
    <t>1777078-##-BTL</t>
  </si>
  <si>
    <t>1777082-##-BNL</t>
  </si>
  <si>
    <t>1777082-##-BTL</t>
  </si>
  <si>
    <t>1777083-##-BNL</t>
  </si>
  <si>
    <t>1777083-##-BTL</t>
  </si>
  <si>
    <t>1777084-##-BNL</t>
  </si>
  <si>
    <t>1777084-##-BTL</t>
  </si>
  <si>
    <t>1777085-##-BNL</t>
  </si>
  <si>
    <t>1777085-##-BTL</t>
  </si>
  <si>
    <t>1777216-##</t>
  </si>
  <si>
    <t>1777271-##</t>
  </si>
  <si>
    <t>1777275-##</t>
  </si>
  <si>
    <t>1777350-##</t>
  </si>
  <si>
    <t>1777352-##</t>
  </si>
  <si>
    <t>1777225-##</t>
  </si>
  <si>
    <t>1777267-##</t>
  </si>
  <si>
    <t>1777284-##</t>
  </si>
  <si>
    <t>1777273-##</t>
  </si>
  <si>
    <t>1777274-##</t>
  </si>
  <si>
    <t>1776747-BNL</t>
  </si>
  <si>
    <t>1776747-BTL</t>
  </si>
  <si>
    <t>1776749-BNL</t>
  </si>
  <si>
    <t>1776749-BTL</t>
  </si>
  <si>
    <t>1777071-##</t>
  </si>
  <si>
    <t>1777207-##-BNL</t>
  </si>
  <si>
    <t>1777207-##-BTL</t>
  </si>
  <si>
    <t>1777389-##-BNL</t>
  </si>
  <si>
    <t>1777389-##-BTL</t>
  </si>
  <si>
    <t>1777070-##</t>
  </si>
  <si>
    <t>1777204-##</t>
  </si>
  <si>
    <t>1777390-##</t>
  </si>
  <si>
    <t>1777072-##-BNL</t>
  </si>
  <si>
    <t>1777072-##-BTL</t>
  </si>
  <si>
    <t>1777391-##-BNL</t>
  </si>
  <si>
    <t>1777391-##-BTL</t>
  </si>
  <si>
    <t>1777214-##</t>
  </si>
  <si>
    <t>1777196-##</t>
  </si>
  <si>
    <t>1777392-##</t>
  </si>
  <si>
    <t>Software</t>
  </si>
  <si>
    <t>Contactgegevens Derden</t>
  </si>
  <si>
    <t>BMG</t>
  </si>
  <si>
    <t>Omschrijving</t>
  </si>
  <si>
    <t>1777537-##-BNL</t>
  </si>
  <si>
    <t>1777537-##-BTL</t>
  </si>
  <si>
    <t>1777538-##-BNL</t>
  </si>
  <si>
    <t>1777538-##-BTL</t>
  </si>
  <si>
    <t>1777097-##-BNL</t>
  </si>
  <si>
    <t>1777097-##-BTL</t>
  </si>
  <si>
    <t>T(625821)</t>
  </si>
  <si>
    <t>T(625822)</t>
  </si>
  <si>
    <t>T(625823)</t>
  </si>
  <si>
    <t>T(507555)</t>
  </si>
  <si>
    <t>T(507554)</t>
  </si>
  <si>
    <t>T(507563)</t>
  </si>
  <si>
    <t>T(117274)</t>
  </si>
  <si>
    <t>T(507547)</t>
  </si>
  <si>
    <t>T(1776767-3)</t>
  </si>
  <si>
    <t>T(507545)</t>
  </si>
  <si>
    <t>-</t>
  </si>
  <si>
    <t>T(643975)</t>
  </si>
  <si>
    <t>T(507560)</t>
  </si>
  <si>
    <t>T(625818)</t>
  </si>
  <si>
    <t>T(625819)</t>
  </si>
  <si>
    <t>T(625820)</t>
  </si>
  <si>
    <t>T(520169)</t>
  </si>
  <si>
    <t>T(1777413-J)</t>
  </si>
  <si>
    <t>T(1777413-N)</t>
  </si>
  <si>
    <t>T(1776735)</t>
  </si>
  <si>
    <t>T(1776738)</t>
  </si>
  <si>
    <t>T(1776739)</t>
  </si>
  <si>
    <t>T(1776756)</t>
  </si>
  <si>
    <t>T(1776757)</t>
  </si>
  <si>
    <t>T(1776740)</t>
  </si>
  <si>
    <t>T(1776741-BNL)</t>
  </si>
  <si>
    <t>T(1776742)</t>
  </si>
  <si>
    <t>T(1776743)</t>
  </si>
  <si>
    <t>T(1776744)</t>
  </si>
  <si>
    <t>T(1776745-BNL)</t>
  </si>
  <si>
    <t>T(1776741-BTL)</t>
  </si>
  <si>
    <t>T(1776745-BTL)</t>
  </si>
  <si>
    <t>T(1777406-BNL)</t>
  </si>
  <si>
    <t>T(1777406-BTL)</t>
  </si>
  <si>
    <t>T(1777409)</t>
  </si>
  <si>
    <t>T(1776747-BNL)</t>
  </si>
  <si>
    <t>T(1776748)</t>
  </si>
  <si>
    <t>T(1776749-BNL)</t>
  </si>
  <si>
    <t>T(1776750)</t>
  </si>
  <si>
    <t>T(1776747-BTL)</t>
  </si>
  <si>
    <t>T(1776749-BTL)</t>
  </si>
  <si>
    <t>Weergave nummers (BMG/ABS)</t>
  </si>
  <si>
    <t>T(1777092-02)</t>
  </si>
  <si>
    <t>T(1777094-02)</t>
  </si>
  <si>
    <t>T(1777042-02)</t>
  </si>
  <si>
    <t>T(1777397-02)</t>
  </si>
  <si>
    <t>T(1777195-02)</t>
  </si>
  <si>
    <t>T(1777197-02)</t>
  </si>
  <si>
    <t>T(1777093-02)</t>
  </si>
  <si>
    <t>T(1777200-02)</t>
  </si>
  <si>
    <t>T(1777044-02)</t>
  </si>
  <si>
    <t>T(1777047-02)</t>
  </si>
  <si>
    <t>T(1777048-02)</t>
  </si>
  <si>
    <t>T(1777049-02)</t>
  </si>
  <si>
    <t>T(1777050-02)</t>
  </si>
  <si>
    <t>T(1777051-02)</t>
  </si>
  <si>
    <t>T(1777213-02)</t>
  </si>
  <si>
    <t>T(1777076-02)</t>
  </si>
  <si>
    <t>T(1777081-02)</t>
  </si>
  <si>
    <t>T(1777215-02)</t>
  </si>
  <si>
    <t>T(1777251-02)</t>
  </si>
  <si>
    <t>T(1777337-02)</t>
  </si>
  <si>
    <t>T(1777338-02)</t>
  </si>
  <si>
    <t>T(1777376-02)</t>
  </si>
  <si>
    <t>T(1777377-02)</t>
  </si>
  <si>
    <t>T(1777535-02-J)</t>
  </si>
  <si>
    <t>T(1777535-02-N)</t>
  </si>
  <si>
    <t>T(1777109-02)</t>
  </si>
  <si>
    <t>T(1777108-02)</t>
  </si>
  <si>
    <t>T(1777110-02)</t>
  </si>
  <si>
    <t>T(1777111-02)</t>
  </si>
  <si>
    <t>T(1777112-02)</t>
  </si>
  <si>
    <t>T(1777113-02)</t>
  </si>
  <si>
    <t>T(1777096-02-BNL)</t>
  </si>
  <si>
    <t>T(1777096-02-BTL)</t>
  </si>
  <si>
    <t>T(1777152-02)</t>
  </si>
  <si>
    <t>T(1777151-02-BNL)</t>
  </si>
  <si>
    <t>T(1777151-02-BTL)</t>
  </si>
  <si>
    <t>T(1777153-02)</t>
  </si>
  <si>
    <t>T(1777106-02-BNL)</t>
  </si>
  <si>
    <t>T(1777106-02-BTL)</t>
  </si>
  <si>
    <t>T(1777154-02)</t>
  </si>
  <si>
    <t>T(1777148-02-BNL)</t>
  </si>
  <si>
    <t>T(1777148-02-BTL)</t>
  </si>
  <si>
    <t>T(1777155-02)</t>
  </si>
  <si>
    <t>T(1777149-02-BNL)</t>
  </si>
  <si>
    <t>T(1777149-02-BTL)</t>
  </si>
  <si>
    <t>T(1777156-02)</t>
  </si>
  <si>
    <t>T(1777150-02-BNL)</t>
  </si>
  <si>
    <t>T(1777150-02-BTL)</t>
  </si>
  <si>
    <t>T(1777536-02-J)</t>
  </si>
  <si>
    <t>T(1777536-02-N)</t>
  </si>
  <si>
    <t>T(1777095-02)</t>
  </si>
  <si>
    <t>T(1777262-02)</t>
  </si>
  <si>
    <t>T(1777263-02)</t>
  </si>
  <si>
    <t>T(1777270-02)</t>
  </si>
  <si>
    <t>T(1777272-02)</t>
  </si>
  <si>
    <t>T(1777278-02)</t>
  </si>
  <si>
    <t>T(1777541-02)</t>
  </si>
  <si>
    <t>T(1777542-02)</t>
  </si>
  <si>
    <t>T(1777279-02)</t>
  </si>
  <si>
    <t>T(1777285-02)</t>
  </si>
  <si>
    <t>T(1777286-02)</t>
  </si>
  <si>
    <t>T(1777287-02)</t>
  </si>
  <si>
    <t>T(1777288-02)</t>
  </si>
  <si>
    <t>T(1777289-02)</t>
  </si>
  <si>
    <t>T(1777290-02)</t>
  </si>
  <si>
    <t>T(1777291-02)</t>
  </si>
  <si>
    <t>T(1777293-02)</t>
  </si>
  <si>
    <t>T(1777292-02)</t>
  </si>
  <si>
    <t>T(1777294-02)</t>
  </si>
  <si>
    <t>T(1777216-02)</t>
  </si>
  <si>
    <t>T(1777271-02)</t>
  </si>
  <si>
    <t>T(1777275-02)</t>
  </si>
  <si>
    <t>T(1777350-02)</t>
  </si>
  <si>
    <t>T(1777352-02)</t>
  </si>
  <si>
    <t>T(1777225-02)</t>
  </si>
  <si>
    <t>T(1777267-02)</t>
  </si>
  <si>
    <t>T(1777284-02)</t>
  </si>
  <si>
    <t>T(1777273-02)</t>
  </si>
  <si>
    <t>T(1777274-02)</t>
  </si>
  <si>
    <t>T(1777075-02)</t>
  </si>
  <si>
    <t>T(1777078-02-BNL)</t>
  </si>
  <si>
    <t>T(1777082-02-BNL)</t>
  </si>
  <si>
    <t>T(1777083-02-BNL)</t>
  </si>
  <si>
    <t>T(1777084-02-BNL)</t>
  </si>
  <si>
    <t>T(1777085-02-BNL)</t>
  </si>
  <si>
    <t>T(1777078-02-BTL)</t>
  </si>
  <si>
    <t>T(1777082-02-BTL)</t>
  </si>
  <si>
    <t>T(1777083-02-BTL)</t>
  </si>
  <si>
    <t>T(1777084-02-BTL)</t>
  </si>
  <si>
    <t>T(1777085-02-BTL)</t>
  </si>
  <si>
    <t>T(1777071-02)</t>
  </si>
  <si>
    <t>T(1777207-02-BNL)</t>
  </si>
  <si>
    <t>T(1777389-02-BNL)</t>
  </si>
  <si>
    <t>T(1777207-02-BTL)</t>
  </si>
  <si>
    <t>T(1777389-02-BTL)</t>
  </si>
  <si>
    <t>T(1777070-02)</t>
  </si>
  <si>
    <t>T(1777204-02)</t>
  </si>
  <si>
    <t>T(1777390-02)</t>
  </si>
  <si>
    <t>T(1777072-02-BNL)</t>
  </si>
  <si>
    <t>T(1777391-02-BNL)</t>
  </si>
  <si>
    <t>T(1777072-02-BTL)</t>
  </si>
  <si>
    <t>T(1777391-02-BTL)</t>
  </si>
  <si>
    <t>T(1777214-02)</t>
  </si>
  <si>
    <t>T(1777196-02)</t>
  </si>
  <si>
    <t>T(1777392-02)</t>
  </si>
  <si>
    <t>aangifte binn belpl : 1</t>
  </si>
  <si>
    <t>aangifte buitenl bp: 2</t>
  </si>
  <si>
    <t>aangifte migrant: 3</t>
  </si>
  <si>
    <t>T(1777537-02-BNL)</t>
  </si>
  <si>
    <t>T(1777538-02-BNL)</t>
  </si>
  <si>
    <t>T(1777097-02-BNL)</t>
  </si>
  <si>
    <t>T(1777537-02-BTL)</t>
  </si>
  <si>
    <t>T(1777538-02-BTL)</t>
  </si>
  <si>
    <t>T(1777097-02-BTL)</t>
  </si>
  <si>
    <t>T(643974)</t>
  </si>
  <si>
    <t>Binnenlandse en buitenlandse periode</t>
  </si>
  <si>
    <t>Binnenlandse periode/belastingplicht</t>
  </si>
  <si>
    <t>Buitenlandse periode/belastingplicht</t>
  </si>
  <si>
    <t>Migratie</t>
  </si>
  <si>
    <t>Emigratiedatum</t>
  </si>
  <si>
    <t>Immigratiedatum</t>
  </si>
  <si>
    <t>Onroerende zaak woning</t>
  </si>
  <si>
    <t>2017-2024</t>
  </si>
  <si>
    <t>1778636-##-BNL</t>
  </si>
  <si>
    <t>1778637-##-BNL</t>
  </si>
  <si>
    <t>1778636-##-BTL</t>
  </si>
  <si>
    <t>1778637-##-BTL</t>
  </si>
  <si>
    <t>1778639-##-BNL</t>
  </si>
  <si>
    <t>1778640-##-BNL</t>
  </si>
  <si>
    <t>1778639-##-BTL</t>
  </si>
  <si>
    <t>1778640-##-BTL</t>
  </si>
  <si>
    <t>WOZ-waarde woning belastingjaar</t>
  </si>
  <si>
    <t>WOZ-waarde woning belastingjaar plus 1</t>
  </si>
  <si>
    <t>Opgaaf Werkelijk rendement</t>
  </si>
  <si>
    <t>Binnenlandse belastingplicht, binnenlandse periode migrant</t>
  </si>
  <si>
    <t>Rendement overige vorderingen en contant geld</t>
  </si>
  <si>
    <t>Alleen voor 2017 t/m 2019</t>
  </si>
  <si>
    <t>Alleen vanaf 2020</t>
  </si>
  <si>
    <t>Rendement uitgeleend geld en andere vorderingen</t>
  </si>
  <si>
    <t>Rendement saldi bank- en spaartegoeden buiten Nederland</t>
  </si>
  <si>
    <t>Rendement saldi bank- en spaartegoeden in Nederland</t>
  </si>
  <si>
    <t>Rendement onroerende zaken NL</t>
  </si>
  <si>
    <t>Rendement onroerende zaken buiten Nederland</t>
  </si>
  <si>
    <t>Rendement niet-vrijgesteld deel kapitaalverzekering</t>
  </si>
  <si>
    <t>Rendement rechten op periodieke uitkeringen/verstrekkingen</t>
  </si>
  <si>
    <t>Rendement overige bezittingen</t>
  </si>
  <si>
    <t>Buitenlandse belastingplicht, buitenlandse periode migrant</t>
  </si>
  <si>
    <t>Huur-, pachtopbrengsten</t>
  </si>
  <si>
    <t>Rendement contant geld</t>
  </si>
  <si>
    <t>1778635-##</t>
  </si>
  <si>
    <t>1778638-##</t>
  </si>
  <si>
    <t>1778691-##-BNL</t>
  </si>
  <si>
    <t>1778691-##-BTL</t>
  </si>
  <si>
    <t>1778692-##-BNL</t>
  </si>
  <si>
    <t>1778692-##-BTL</t>
  </si>
  <si>
    <t>1778694-##-BNL</t>
  </si>
  <si>
    <t>1778694-##-BTL</t>
  </si>
  <si>
    <t>1778695-##-BNL</t>
  </si>
  <si>
    <t>1778695-##-BTL</t>
  </si>
  <si>
    <t>Rendement effecten (aandelen, obligaties ed)</t>
  </si>
  <si>
    <t>T(1778697)</t>
  </si>
  <si>
    <t>T(1778702)</t>
  </si>
  <si>
    <t>T(1778705)</t>
  </si>
  <si>
    <t>T(1778706)</t>
  </si>
  <si>
    <t>T(1778709)</t>
  </si>
  <si>
    <t>T(1778711)</t>
  </si>
  <si>
    <t>T(1778724)</t>
  </si>
  <si>
    <t>T(1778720)</t>
  </si>
  <si>
    <t>T(1778716)</t>
  </si>
  <si>
    <t>T(1778717)</t>
  </si>
  <si>
    <t>T(1778718)</t>
  </si>
  <si>
    <t>T(1778719)</t>
  </si>
  <si>
    <t>T(1778721)</t>
  </si>
  <si>
    <t>T(1778739)</t>
  </si>
  <si>
    <t>T(1778740)</t>
  </si>
  <si>
    <t>T(1778745)</t>
  </si>
  <si>
    <t>T(1778746)</t>
  </si>
  <si>
    <t>T(1778715)</t>
  </si>
  <si>
    <t>T(1778747)</t>
  </si>
  <si>
    <t>T(1778750)</t>
  </si>
  <si>
    <t>T(1778751)</t>
  </si>
  <si>
    <t>T(1778729-BTL)</t>
  </si>
  <si>
    <t>T(1778732-BTL)</t>
  </si>
  <si>
    <t>T(1778735-BTL)</t>
  </si>
  <si>
    <t>T(1778736-BTL)</t>
  </si>
  <si>
    <t>T(1778737-BTL)</t>
  </si>
  <si>
    <t>T(1778738-BTL)</t>
  </si>
  <si>
    <t>T(1778729-BNL)</t>
  </si>
  <si>
    <t>T(1778732-BNL)</t>
  </si>
  <si>
    <t>T(1778735-BNL)</t>
  </si>
  <si>
    <t>T(1778736-BNL)</t>
  </si>
  <si>
    <t>T(1778737-BNL)</t>
  </si>
  <si>
    <t>T(1778738-BNL)</t>
  </si>
  <si>
    <t>1778732-BNL</t>
  </si>
  <si>
    <t>1778735-BNL</t>
  </si>
  <si>
    <t>1778736-BNL</t>
  </si>
  <si>
    <t>1778737-BNL</t>
  </si>
  <si>
    <t>1778738-BTL</t>
  </si>
  <si>
    <t>1778738-BNL</t>
  </si>
  <si>
    <t>1778732-BTL</t>
  </si>
  <si>
    <t>1778735-BTL</t>
  </si>
  <si>
    <t>1778736-BTL</t>
  </si>
  <si>
    <t>1778737-BTL</t>
  </si>
  <si>
    <t>waarde stortingen (verkrijging, aankoop)</t>
  </si>
  <si>
    <t>waarde onttrekkingen (vervreemding, verkoop)</t>
  </si>
  <si>
    <t>Waarde onroerende zaak</t>
  </si>
  <si>
    <t>T(1778752)</t>
  </si>
  <si>
    <t>T(1778753)</t>
  </si>
  <si>
    <t>T(1778754)</t>
  </si>
  <si>
    <t>T(1778755)</t>
  </si>
  <si>
    <t>T(1778756)</t>
  </si>
  <si>
    <t>T(1778757-BTL)</t>
  </si>
  <si>
    <t>T(1778758-BTL)</t>
  </si>
  <si>
    <t>T(1778759-BTL)</t>
  </si>
  <si>
    <t>T(1778760-BTL)</t>
  </si>
  <si>
    <t>T(1778761-BTL)</t>
  </si>
  <si>
    <t>1778757-BTL</t>
  </si>
  <si>
    <t>1778758-BTL</t>
  </si>
  <si>
    <t>1778759-BTL</t>
  </si>
  <si>
    <t>1778760-BTL</t>
  </si>
  <si>
    <t>1778761-BTL</t>
  </si>
  <si>
    <t>T(1778757-BNL)</t>
  </si>
  <si>
    <t>T(1778758-BNL)</t>
  </si>
  <si>
    <t>T(1778759-BNL)</t>
  </si>
  <si>
    <t>T(1778760-BNL)</t>
  </si>
  <si>
    <t>T(1778761-BNL)</t>
  </si>
  <si>
    <t>1778757-BNL</t>
  </si>
  <si>
    <t>1778758-BNL</t>
  </si>
  <si>
    <t>1778759-BNL</t>
  </si>
  <si>
    <t>1778760-BNL</t>
  </si>
  <si>
    <t>1778761-BNL</t>
  </si>
  <si>
    <t>1778652-##-BNL</t>
  </si>
  <si>
    <t>1778653-##-BNL</t>
  </si>
  <si>
    <t>1778652-##-BTL</t>
  </si>
  <si>
    <t>1778653-##-BTL</t>
  </si>
  <si>
    <t>opgenomen, maar in ABS worden de elementwaarden berekend.</t>
  </si>
  <si>
    <t>De elementen Vraag 1 t/m 14 zijn beweringen. Vraag 15 en verder zijn afleidingen. De elementen zijn wel in het bericht</t>
  </si>
  <si>
    <t>1778730-##-BNL</t>
  </si>
  <si>
    <t>1778731-##-BNL</t>
  </si>
  <si>
    <t>1778733-##-BNL</t>
  </si>
  <si>
    <t>1778734-##-BNL</t>
  </si>
  <si>
    <t>1778730-##-BTL</t>
  </si>
  <si>
    <t>1778731-##-BTL</t>
  </si>
  <si>
    <t>1778733-##-BTL</t>
  </si>
  <si>
    <t>1778734-##-BTL</t>
  </si>
  <si>
    <t>Op Aankoopdatum</t>
  </si>
  <si>
    <t>Op Verkoopdatum</t>
  </si>
  <si>
    <t>1778729-BNL</t>
  </si>
  <si>
    <t>1778729-BTL</t>
  </si>
  <si>
    <t>Migrant</t>
  </si>
  <si>
    <t>BNL belpl</t>
  </si>
  <si>
    <t>BTL belpl</t>
  </si>
  <si>
    <t>Verklaring toepassing werkprogramma</t>
  </si>
  <si>
    <t>T(1778850-BNL)</t>
  </si>
  <si>
    <t>1778850-BNL</t>
  </si>
  <si>
    <t>T(1778850-BTL)</t>
  </si>
  <si>
    <t>1778850-BTL</t>
  </si>
  <si>
    <t>T(1778851-BNL)</t>
  </si>
  <si>
    <t>1778851-BNL</t>
  </si>
  <si>
    <t>T(1778851-BTL)</t>
  </si>
  <si>
    <t>1778851-BTL</t>
  </si>
  <si>
    <t>└►</t>
  </si>
  <si>
    <t>1a</t>
  </si>
  <si>
    <t>1b</t>
  </si>
  <si>
    <t>1c</t>
  </si>
  <si>
    <t>1d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</si>
  <si>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</si>
  <si>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</si>
  <si>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</si>
  <si>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</si>
  <si>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</si>
  <si>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</si>
  <si>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</si>
  <si>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</si>
  <si>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</si>
  <si>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3e</t>
  </si>
  <si>
    <t>3f</t>
  </si>
  <si>
    <t>3g</t>
  </si>
  <si>
    <t>3h</t>
  </si>
  <si>
    <t>4a</t>
  </si>
  <si>
    <t>4b</t>
  </si>
  <si>
    <t>4c</t>
  </si>
  <si>
    <t>5a</t>
  </si>
  <si>
    <t>5b</t>
  </si>
  <si>
    <t>5c</t>
  </si>
  <si>
    <t>5d</t>
  </si>
  <si>
    <t>5e</t>
  </si>
  <si>
    <t>5f</t>
  </si>
  <si>
    <t>6a</t>
  </si>
  <si>
    <t>6b</t>
  </si>
  <si>
    <t>6c</t>
  </si>
  <si>
    <t>6d</t>
  </si>
  <si>
    <t>6e</t>
  </si>
  <si>
    <t>6f</t>
  </si>
  <si>
    <t>6g</t>
  </si>
  <si>
    <t>6h</t>
  </si>
  <si>
    <t>6i</t>
  </si>
  <si>
    <t>6j</t>
  </si>
  <si>
    <t>6k</t>
  </si>
  <si>
    <t>6l</t>
  </si>
  <si>
    <t>6m</t>
  </si>
  <si>
    <t>6n</t>
  </si>
  <si>
    <t>6o</t>
  </si>
  <si>
    <t>6p</t>
  </si>
  <si>
    <t>6q</t>
  </si>
  <si>
    <t>6r</t>
  </si>
  <si>
    <t>6s</t>
  </si>
  <si>
    <t>6t</t>
  </si>
  <si>
    <t>6u</t>
  </si>
  <si>
    <t>6v</t>
  </si>
  <si>
    <t>6w</t>
  </si>
  <si>
    <t>6x</t>
  </si>
  <si>
    <t>6y</t>
  </si>
  <si>
    <t>6z</t>
  </si>
  <si>
    <t>6aa</t>
  </si>
  <si>
    <t>6ab</t>
  </si>
  <si>
    <t>6ac</t>
  </si>
  <si>
    <t>6ad</t>
  </si>
  <si>
    <t>6af</t>
  </si>
  <si>
    <t>6ag</t>
  </si>
  <si>
    <t>6ah</t>
  </si>
  <si>
    <t>6ae</t>
  </si>
  <si>
    <t>6ai</t>
  </si>
  <si>
    <t>6aj</t>
  </si>
  <si>
    <t>6ak</t>
  </si>
  <si>
    <t>6al</t>
  </si>
  <si>
    <t>6am</t>
  </si>
  <si>
    <t>6an</t>
  </si>
  <si>
    <t>6ao</t>
  </si>
  <si>
    <t>6ap</t>
  </si>
  <si>
    <t>6aq</t>
  </si>
  <si>
    <t>6ar</t>
  </si>
  <si>
    <t>6as</t>
  </si>
  <si>
    <t>6az</t>
  </si>
  <si>
    <t>6ba</t>
  </si>
  <si>
    <t>6bb</t>
  </si>
  <si>
    <t>6bc</t>
  </si>
  <si>
    <t>6bd</t>
  </si>
  <si>
    <t>6be</t>
  </si>
  <si>
    <t>6bf</t>
  </si>
  <si>
    <t>6bg</t>
  </si>
  <si>
    <t>6bh</t>
  </si>
  <si>
    <t>6bi</t>
  </si>
  <si>
    <t>6bj</t>
  </si>
  <si>
    <t>6bk</t>
  </si>
  <si>
    <t>6bl</t>
  </si>
  <si>
    <t>7a</t>
  </si>
  <si>
    <t>7b</t>
  </si>
  <si>
    <t>7c</t>
  </si>
  <si>
    <t>7d</t>
  </si>
  <si>
    <t>7e</t>
  </si>
  <si>
    <t>7f</t>
  </si>
  <si>
    <t>7g</t>
  </si>
  <si>
    <t>7h</t>
  </si>
  <si>
    <t>7i</t>
  </si>
  <si>
    <t>7j</t>
  </si>
  <si>
    <t>7n</t>
  </si>
  <si>
    <t>7o</t>
  </si>
  <si>
    <t>7p</t>
  </si>
  <si>
    <t>7q</t>
  </si>
  <si>
    <t>7r</t>
  </si>
  <si>
    <t>7s</t>
  </si>
  <si>
    <t>7t</t>
  </si>
  <si>
    <t>7u</t>
  </si>
  <si>
    <t>7v</t>
  </si>
  <si>
    <t>8a</t>
  </si>
  <si>
    <t>8b</t>
  </si>
  <si>
    <t>8c</t>
  </si>
  <si>
    <t>8d</t>
  </si>
  <si>
    <t>8e</t>
  </si>
  <si>
    <t>9a</t>
  </si>
  <si>
    <t>9b</t>
  </si>
  <si>
    <t>9c</t>
  </si>
  <si>
    <t>9d</t>
  </si>
  <si>
    <t>9e</t>
  </si>
  <si>
    <t>10a</t>
  </si>
  <si>
    <t>10b</t>
  </si>
  <si>
    <t>10c</t>
  </si>
  <si>
    <t>10e</t>
  </si>
  <si>
    <t>10f</t>
  </si>
  <si>
    <t>10g</t>
  </si>
  <si>
    <t>10h</t>
  </si>
  <si>
    <t>10j</t>
  </si>
  <si>
    <t>10k</t>
  </si>
  <si>
    <t>11a</t>
  </si>
  <si>
    <t>11b</t>
  </si>
  <si>
    <t>11c</t>
  </si>
  <si>
    <t>11d</t>
  </si>
  <si>
    <t>11e</t>
  </si>
  <si>
    <t>12a</t>
  </si>
  <si>
    <t>12b</t>
  </si>
  <si>
    <t>12c</t>
  </si>
  <si>
    <t>13a</t>
  </si>
  <si>
    <t>13b</t>
  </si>
  <si>
    <t>13c</t>
  </si>
  <si>
    <t>13d</t>
  </si>
  <si>
    <t>13e</t>
  </si>
  <si>
    <t>14a</t>
  </si>
  <si>
    <t>14b</t>
  </si>
  <si>
    <t>14c</t>
  </si>
  <si>
    <t>17a</t>
  </si>
  <si>
    <t>17b</t>
  </si>
  <si>
    <t>17c</t>
  </si>
  <si>
    <t>17d</t>
  </si>
  <si>
    <t>17e</t>
  </si>
  <si>
    <t>17f</t>
  </si>
  <si>
    <t>17g</t>
  </si>
  <si>
    <t>18a</t>
  </si>
  <si>
    <t>18b</t>
  </si>
  <si>
    <t>18c</t>
  </si>
  <si>
    <t>18d</t>
  </si>
  <si>
    <t>18e</t>
  </si>
  <si>
    <t>18f</t>
  </si>
  <si>
    <t>18g</t>
  </si>
  <si>
    <t>19a</t>
  </si>
  <si>
    <t>20a</t>
  </si>
  <si>
    <t>20b</t>
  </si>
  <si>
    <t>20c</t>
  </si>
  <si>
    <t>20d</t>
  </si>
  <si>
    <t>20e</t>
  </si>
  <si>
    <t>20f</t>
  </si>
  <si>
    <t>20g</t>
  </si>
  <si>
    <t>21a</t>
  </si>
  <si>
    <t>21b</t>
  </si>
  <si>
    <t>21c</t>
  </si>
  <si>
    <t>21d</t>
  </si>
  <si>
    <t>21e</t>
  </si>
  <si>
    <t>21f</t>
  </si>
  <si>
    <t>21g</t>
  </si>
  <si>
    <t>22a</t>
  </si>
  <si>
    <t>22b</t>
  </si>
  <si>
    <t>22c</t>
  </si>
  <si>
    <t>22d</t>
  </si>
  <si>
    <t>22e</t>
  </si>
  <si>
    <t>22f</t>
  </si>
  <si>
    <t>22g</t>
  </si>
  <si>
    <t>23a</t>
  </si>
  <si>
    <t>23b</t>
  </si>
  <si>
    <t>23c</t>
  </si>
  <si>
    <t>23d</t>
  </si>
  <si>
    <t>23e</t>
  </si>
  <si>
    <t>24a</t>
  </si>
  <si>
    <t>24b</t>
  </si>
  <si>
    <t>24c</t>
  </si>
  <si>
    <t>24d</t>
  </si>
  <si>
    <t>24e</t>
  </si>
  <si>
    <t>25a</t>
  </si>
  <si>
    <t>25b</t>
  </si>
  <si>
    <t>25c</t>
  </si>
  <si>
    <t>25d</t>
  </si>
  <si>
    <t>25e</t>
  </si>
  <si>
    <t>25f</t>
  </si>
  <si>
    <t>25g</t>
  </si>
  <si>
    <t>27a</t>
  </si>
  <si>
    <t>28a</t>
  </si>
  <si>
    <t>29a</t>
  </si>
  <si>
    <t>30a</t>
  </si>
  <si>
    <t>31a</t>
  </si>
  <si>
    <t>32a</t>
  </si>
  <si>
    <t>32b</t>
  </si>
  <si>
    <t>32c</t>
  </si>
  <si>
    <t>32d</t>
  </si>
  <si>
    <t>32e</t>
  </si>
  <si>
    <t>32f</t>
  </si>
  <si>
    <t>32g</t>
  </si>
  <si>
    <t>33a</t>
  </si>
  <si>
    <t>33b</t>
  </si>
  <si>
    <t>33c</t>
  </si>
  <si>
    <t>33d</t>
  </si>
  <si>
    <t>33e</t>
  </si>
  <si>
    <t>33f</t>
  </si>
  <si>
    <t>33g</t>
  </si>
  <si>
    <t>34a</t>
  </si>
  <si>
    <t>26a</t>
  </si>
  <si>
    <t>Totaal werkelijk rendement</t>
  </si>
  <si>
    <t>35a</t>
  </si>
  <si>
    <t>Het totale werkelijk rendement op bezittingen en schulden, binnenlandse en buitenlandse periode</t>
  </si>
  <si>
    <t>Totaal werkelijk rendement per vermogensgroep Bezittingen over de binnenlandse periode</t>
  </si>
  <si>
    <t>Totaal werkelijk rendement overige bezittingen</t>
  </si>
  <si>
    <t>Totaal werkelijk rendement van de bezittingen</t>
  </si>
  <si>
    <t>Totaal werkelijk rendement per vermogensgroep Schulden, binnenlandse periode</t>
  </si>
  <si>
    <t>Totaal werkelijk rendement van de schulden</t>
  </si>
  <si>
    <t>Totaal werkelijk rendement per vermogensgroep Bezittingen over de buitenlandse periode</t>
  </si>
  <si>
    <t>Totaal werkelijk rendement per vermogensgroep Schulden, buitenlandse periode</t>
  </si>
  <si>
    <t>Totaal direct rendement effecten</t>
  </si>
  <si>
    <t>Totaal waarde stortingen (verkrijging, aankoop)</t>
  </si>
  <si>
    <t>Totaal waarde onttrekkingen (vervreemding/verkoop)</t>
  </si>
  <si>
    <t>Totaal direct rendement leningen en contant geld</t>
  </si>
  <si>
    <t>Totaal waarde uitgifte</t>
  </si>
  <si>
    <t>Totaal waarde aflossingen</t>
  </si>
  <si>
    <t>Totaal waardemutaties leningen</t>
  </si>
  <si>
    <t>Totaal direct rendement leningen (Ontvangen rente)</t>
  </si>
  <si>
    <t>Totaal waardemutaties onroerende zaken NL</t>
  </si>
  <si>
    <t>Totaal waarde aanschaf</t>
  </si>
  <si>
    <t>Totaal waarde vervreemding</t>
  </si>
  <si>
    <t>Totaal waarde onttrekkingen (ontv uitkeringen)</t>
  </si>
  <si>
    <t>Totaal ontvangen rente</t>
  </si>
  <si>
    <t xml:space="preserve">Totaal waardemutaties </t>
  </si>
  <si>
    <t>Totaal waarde op aanschaf</t>
  </si>
  <si>
    <t>Werkelijk rendement onroerende zaken in Nederland</t>
  </si>
  <si>
    <t>Werkelijk rendement uitgeleend geld</t>
  </si>
  <si>
    <t>Werkelijk rendement niet-vrijgesteld deel kapitaalverzekeringen</t>
  </si>
  <si>
    <t>Werkelijk rendement rechten op periodieke uitkeringen</t>
  </si>
  <si>
    <t>Werkelijk rendement overige bezittingen</t>
  </si>
  <si>
    <t>Rendement schulden overige bezittingen</t>
  </si>
  <si>
    <t>Rendement schulden onroerende zaken NL</t>
  </si>
  <si>
    <t>Rendement schulden onroerende zaken buiten NL</t>
  </si>
  <si>
    <t>Rendement andere schulden</t>
  </si>
  <si>
    <t>Uw persoonlijke gegevens</t>
  </si>
  <si>
    <t>Uw telefoonnummer</t>
  </si>
  <si>
    <t>Voorletters</t>
  </si>
  <si>
    <t>Tussenvoegsels</t>
  </si>
  <si>
    <t>Achternaam</t>
  </si>
  <si>
    <t>Geboortedatum</t>
  </si>
  <si>
    <t>Identificatienummer</t>
  </si>
  <si>
    <t>Uw fiscaal partner</t>
  </si>
  <si>
    <t>Werkprogramma toegepast?</t>
  </si>
  <si>
    <t>Vermeld het telefoonnummer waarop u overdag bereikbaar bent.</t>
  </si>
  <si>
    <t>Vermeld het telefoonnummer waarop u bereikbaar bent.</t>
  </si>
  <si>
    <t>Omschrijving bank- of spaartegoed NL</t>
  </si>
  <si>
    <t>Bankrekeningnummer</t>
  </si>
  <si>
    <t>Ontvangen rente</t>
  </si>
  <si>
    <t>Valutaresultaten (indien bankrekening gehouden in valuta &lt;&gt; EURO)</t>
  </si>
  <si>
    <t>Omschrijving bank- of spaartegoed BTL</t>
  </si>
  <si>
    <t>Land</t>
  </si>
  <si>
    <t>Rekeningnummer</t>
  </si>
  <si>
    <t>Ontvangen dividend op aandelen of rente op obligaties</t>
  </si>
  <si>
    <t>Omschrijving effecten</t>
  </si>
  <si>
    <t>Valutaresultaten</t>
  </si>
  <si>
    <t>Geconsolideerde gegevens onroerende zaken</t>
  </si>
  <si>
    <t>Aankoopdatum woning (in binnenlandse periode)</t>
  </si>
  <si>
    <t>Verkoopdatum woning (in binnenlandse periode)</t>
  </si>
  <si>
    <t>Aankoopdatum woning (in buitenlandse periode)</t>
  </si>
  <si>
    <t>Verkoopdatum woning (in buitenlandse periode)</t>
  </si>
  <si>
    <t>Herleide WOZ-waarde woning</t>
  </si>
  <si>
    <t>Jaarhuur woning</t>
  </si>
  <si>
    <t>Percentage leegwaarderatio woning</t>
  </si>
  <si>
    <t>Omschrijving kapitaalverzekering</t>
  </si>
  <si>
    <t>Omschrijving schuld</t>
  </si>
  <si>
    <t>Omschrijving schuld onroerende zaak</t>
  </si>
  <si>
    <t>Omschrijving Huur- of pachtopbrengsten 01</t>
  </si>
  <si>
    <t>Huur- of pachtopbrengsten 01</t>
  </si>
  <si>
    <t>Omschrijving Huur- of pachtopbrengsten 02</t>
  </si>
  <si>
    <t>Huur- of pachtopbrengsten 02</t>
  </si>
  <si>
    <t>Omschrijving Huur- of pachtopbrengsten 03</t>
  </si>
  <si>
    <t>Huur- of pachtopbrengsten 03</t>
  </si>
  <si>
    <t>Omschrijving Huur- of pachtopbrengsten 04</t>
  </si>
  <si>
    <t>Huur- of pachtopbrengsten 04</t>
  </si>
  <si>
    <t>Omschrijving Huur- of pachtopbrengsten 05</t>
  </si>
  <si>
    <t>Huur- of pachtopbrengsten 05</t>
  </si>
  <si>
    <t>Totaal Huur- of pachtopbrengst</t>
  </si>
  <si>
    <t>Geconsolideerde gegevens onroerende zaken NL</t>
  </si>
  <si>
    <t>Adres-/lokatiegegevens onroerende zaak</t>
  </si>
  <si>
    <t>Straatnaam</t>
  </si>
  <si>
    <t>Huisnummer</t>
  </si>
  <si>
    <t>Huisletter</t>
  </si>
  <si>
    <t>Huisnummer toevoeging</t>
  </si>
  <si>
    <t>Postcode</t>
  </si>
  <si>
    <t>Plaatsnaam</t>
  </si>
  <si>
    <t>Waarde op aankoopdatum</t>
  </si>
  <si>
    <t>Waarde op verkoopdatum</t>
  </si>
  <si>
    <t>36a</t>
  </si>
  <si>
    <t>37a</t>
  </si>
  <si>
    <t>38a</t>
  </si>
  <si>
    <t>Totaal waarde aanschaffingen</t>
  </si>
  <si>
    <t>Totaal waardemutaties</t>
  </si>
  <si>
    <t>Werkelijk rendement onroerende zaken buiten Nederland</t>
  </si>
  <si>
    <t>Werkelijk rendement effecten</t>
  </si>
  <si>
    <t>Waarde op 1 januari</t>
  </si>
  <si>
    <t>Waarde op 31 december</t>
  </si>
  <si>
    <t>Betaalde rente schuld</t>
  </si>
  <si>
    <t>Betaalde rente schuld onroerende zaak</t>
  </si>
  <si>
    <t>Betaalde rente</t>
  </si>
  <si>
    <t>Waarde aankopen</t>
  </si>
  <si>
    <t>Waarde uitkeringen</t>
  </si>
  <si>
    <t>Waarde aankopen rechten op periodieke uitk en verstr</t>
  </si>
  <si>
    <t>Waarde uitk van rechten op periodieke uitk en verstr</t>
  </si>
  <si>
    <t>Waarde stortingen (verkrijging, aankoop)</t>
  </si>
  <si>
    <t>Waarde onttrekkingen (vervreemding, verkoop)</t>
  </si>
  <si>
    <t>Percentage leegwaarderatio</t>
  </si>
  <si>
    <t>Bank of andere geldverstrekker schuld</t>
  </si>
  <si>
    <t>Bank of andere geldverstrekker</t>
  </si>
  <si>
    <t>15a</t>
  </si>
  <si>
    <t>16a</t>
  </si>
  <si>
    <t>Tot en met 2019:</t>
  </si>
  <si>
    <t>Vanaf 2020:</t>
  </si>
  <si>
    <t>Totaal waarde op 1 januari of dag na emigratiedatum</t>
  </si>
  <si>
    <t>Totaal waarde op 31 december of dag vóór immigratiedatum</t>
  </si>
  <si>
    <t>Totaal waarde vervreemdingen</t>
  </si>
  <si>
    <t>Totaal waarde uitgifte leningen</t>
  </si>
  <si>
    <t>Totaal waarde aflossingen lening</t>
  </si>
  <si>
    <t>Totaal waarde op 31 december of op dag vóór immigratiedatum</t>
  </si>
  <si>
    <t>10i</t>
  </si>
  <si>
    <t>Op 31 december of op (eerdere) emigratiedatum</t>
  </si>
  <si>
    <t>Op 1 januari of op (latere) immigratiedatum</t>
  </si>
  <si>
    <t>Op 31 december of op de dag voor immigratiedatum</t>
  </si>
  <si>
    <t>Waarde op 1 januari of op (latere) immigratiedatum</t>
  </si>
  <si>
    <t>Op 1 januari of op (latere) dag na emigratiedatum</t>
  </si>
  <si>
    <t>Waarde op 1 januari of op (latere) dag vóór immigratiedatum</t>
  </si>
  <si>
    <t>Totaal waarde op 1 januari of op (latere) immigratiedatum</t>
  </si>
  <si>
    <t>Waarde op 31 december of op (eerdere) emigratiedatum</t>
  </si>
  <si>
    <t>Waarde op 31 december of op (eerdere) dag na emigratiedatum</t>
  </si>
  <si>
    <t>Totaal waarde op 31 december of op (eerdere) emigratiedatum</t>
  </si>
  <si>
    <t>Aankoopdatum woning</t>
  </si>
  <si>
    <t>Verkoopdatum woning</t>
  </si>
  <si>
    <t>Op 1 januari</t>
  </si>
  <si>
    <t>Op 31 december</t>
  </si>
  <si>
    <t>10d</t>
  </si>
  <si>
    <t>1e</t>
  </si>
  <si>
    <t>1f</t>
  </si>
  <si>
    <t>1g</t>
  </si>
  <si>
    <t>1h</t>
  </si>
  <si>
    <t>1i</t>
  </si>
  <si>
    <t>1l</t>
  </si>
  <si>
    <t>1m</t>
  </si>
  <si>
    <t>1ad</t>
  </si>
  <si>
    <t>1ae</t>
  </si>
  <si>
    <t>1af</t>
  </si>
  <si>
    <t>1ag</t>
  </si>
  <si>
    <t>1ah</t>
  </si>
  <si>
    <t>1ai</t>
  </si>
  <si>
    <t>1aj</t>
  </si>
  <si>
    <t>1ak</t>
  </si>
  <si>
    <t>1al</t>
  </si>
  <si>
    <t>1am</t>
  </si>
  <si>
    <t>1an</t>
  </si>
  <si>
    <t>5g</t>
  </si>
  <si>
    <t>Totaal werkelijk rendement per vermogensgroep Bezittingen</t>
  </si>
  <si>
    <t>Totaal waarde op 31 december</t>
  </si>
  <si>
    <t>Totaal waarde op 1 januari</t>
  </si>
  <si>
    <t>Totaal werkelijk rendement per vermogensgroep Schulden</t>
  </si>
  <si>
    <t>Het totale werkelijk rendement op bezittingen en schulden</t>
  </si>
  <si>
    <t>T(1778848)</t>
  </si>
  <si>
    <t>T(1778849)</t>
  </si>
  <si>
    <t>Totaal rendement binnenlandse periode</t>
  </si>
  <si>
    <t>38b</t>
  </si>
  <si>
    <t>38c</t>
  </si>
  <si>
    <t>Totaal rendement buitenlandse periode</t>
  </si>
  <si>
    <t>T(1778847)</t>
  </si>
  <si>
    <t>T(1778882)</t>
  </si>
  <si>
    <t>T(1778883)</t>
  </si>
  <si>
    <t>T(1778886-02)</t>
  </si>
  <si>
    <t>1778886-##</t>
  </si>
  <si>
    <t>T(1778887-02)</t>
  </si>
  <si>
    <t>1778887-##</t>
  </si>
  <si>
    <t>T(1778888-02)</t>
  </si>
  <si>
    <t>1778888-##</t>
  </si>
  <si>
    <t>T(1778889-02)</t>
  </si>
  <si>
    <t>1778889-##</t>
  </si>
  <si>
    <t>15b</t>
  </si>
  <si>
    <t>15c</t>
  </si>
  <si>
    <t>16b</t>
  </si>
  <si>
    <t>16c</t>
  </si>
  <si>
    <t>1778895-BNL</t>
  </si>
  <si>
    <t>1778895-BTL</t>
  </si>
  <si>
    <t>1778896-BNL</t>
  </si>
  <si>
    <t>1778896-BTL</t>
  </si>
  <si>
    <t>1778899-BNL</t>
  </si>
  <si>
    <t>1778899-BTL</t>
  </si>
  <si>
    <t>1778900-BNL</t>
  </si>
  <si>
    <t>1778900-BTL</t>
  </si>
  <si>
    <t>Investeringen in onroerende zaak</t>
  </si>
  <si>
    <t>Waardestijging onroerende zaak wegens investeringen</t>
  </si>
  <si>
    <t>1779129-##</t>
  </si>
  <si>
    <t>1779130-##</t>
  </si>
  <si>
    <t>T(1778891)</t>
  </si>
  <si>
    <t>Totaal valutaresultaten</t>
  </si>
  <si>
    <t>T(1778892)</t>
  </si>
  <si>
    <t>Totaal rendement bank- en spaartegoeden</t>
  </si>
  <si>
    <t>T(1778893)</t>
  </si>
  <si>
    <t>T(1778894)</t>
  </si>
  <si>
    <t>27b</t>
  </si>
  <si>
    <t>27c</t>
  </si>
  <si>
    <t>28b</t>
  </si>
  <si>
    <t>28c</t>
  </si>
  <si>
    <t>29b</t>
  </si>
  <si>
    <t>29c</t>
  </si>
  <si>
    <t>30b</t>
  </si>
  <si>
    <t>30c</t>
  </si>
  <si>
    <t>Totaal rendement schulden onroerende zaken NL</t>
  </si>
  <si>
    <t>Totaal rendement schulden onroerende zaken buiten NL</t>
  </si>
  <si>
    <t>Totaal rendement schulden overige bezittingen</t>
  </si>
  <si>
    <t>Totaal rendement andere schulden</t>
  </si>
  <si>
    <t>T(1778895-BNL)</t>
  </si>
  <si>
    <t>T(1778896-BNL)</t>
  </si>
  <si>
    <t>T(1778897)</t>
  </si>
  <si>
    <t>T(1778898)</t>
  </si>
  <si>
    <t>T(1778899-BNL)</t>
  </si>
  <si>
    <t>T(1778900-BNL)</t>
  </si>
  <si>
    <t>T(1778901)</t>
  </si>
  <si>
    <t>T(1778902)</t>
  </si>
  <si>
    <t>Waardestijging in WOZ-waarde onroerende zaak wegens investeringen</t>
  </si>
  <si>
    <t>Waardestijging in WEV onroerende zaak wegens investeringen</t>
  </si>
  <si>
    <t>7k</t>
  </si>
  <si>
    <t>7l</t>
  </si>
  <si>
    <t>1779144-##-BNL</t>
  </si>
  <si>
    <t>1779144-##-BTL</t>
  </si>
  <si>
    <t>1779146-BTL</t>
  </si>
  <si>
    <t>1779146-BNL</t>
  </si>
  <si>
    <t>1779127-##</t>
  </si>
  <si>
    <t>1779128-##</t>
  </si>
  <si>
    <t>T(1779147)</t>
  </si>
  <si>
    <t>Totaal waardestijging wegens investering</t>
  </si>
  <si>
    <t>6at</t>
  </si>
  <si>
    <t>6au</t>
  </si>
  <si>
    <t>6av</t>
  </si>
  <si>
    <t>6ay</t>
  </si>
  <si>
    <t>T(1779146-BNL)</t>
  </si>
  <si>
    <t>Totaal waardestijging (WEV) wegens investering</t>
  </si>
  <si>
    <t>T(1779146-BTL)</t>
  </si>
  <si>
    <t>5h</t>
  </si>
  <si>
    <t>1n</t>
  </si>
  <si>
    <t>1o</t>
  </si>
  <si>
    <t>1p</t>
  </si>
  <si>
    <t>1q</t>
  </si>
  <si>
    <t>1r</t>
  </si>
  <si>
    <t>1s</t>
  </si>
  <si>
    <t>1t</t>
  </si>
  <si>
    <t>1u</t>
  </si>
  <si>
    <t>1v</t>
  </si>
  <si>
    <t>1w</t>
  </si>
  <si>
    <t>1x</t>
  </si>
  <si>
    <t>1y</t>
  </si>
  <si>
    <t>1z</t>
  </si>
  <si>
    <t>1aa</t>
  </si>
  <si>
    <t>1ab</t>
  </si>
  <si>
    <t>1ac</t>
  </si>
  <si>
    <t>6aw</t>
  </si>
  <si>
    <t>6ax</t>
  </si>
  <si>
    <t>7m</t>
  </si>
  <si>
    <t>21h</t>
  </si>
  <si>
    <t>22h</t>
  </si>
  <si>
    <t>32h</t>
  </si>
  <si>
    <t>1j</t>
  </si>
  <si>
    <t>1k</t>
  </si>
  <si>
    <t>Waardestijging (WEV) onroerende zaak wegens investeringen</t>
  </si>
  <si>
    <t>T(1778895-BTL)</t>
  </si>
  <si>
    <t>T(1778896-BTL)</t>
  </si>
  <si>
    <t>T(1778899-BTL)</t>
  </si>
  <si>
    <t>T(1778900-BTL)</t>
  </si>
  <si>
    <t>35b</t>
  </si>
  <si>
    <t>35c</t>
  </si>
  <si>
    <t>36b</t>
  </si>
  <si>
    <t>36c</t>
  </si>
  <si>
    <t>Eigen gebruik onroerende zaak</t>
  </si>
  <si>
    <t>Aantal dagen eigen gebruik</t>
  </si>
  <si>
    <t>T(1778448-02-BNL)</t>
  </si>
  <si>
    <t>Huurwaarde op jaarbasis voor eigen gebruik</t>
  </si>
  <si>
    <t>T(1778450-02-BNL)</t>
  </si>
  <si>
    <t>Bijtelling eigen gebruik</t>
  </si>
  <si>
    <t>T(1777099-02-BNL)</t>
  </si>
  <si>
    <t>T(1778448-02-BTL)</t>
  </si>
  <si>
    <t>T(1778450-02-BTL)</t>
  </si>
  <si>
    <t>T(1777099-02-BTL)</t>
  </si>
  <si>
    <t>T(1778441-02)</t>
  </si>
  <si>
    <t>T(1778442-02)</t>
  </si>
  <si>
    <t>T(1777282-02)</t>
  </si>
  <si>
    <t>Werkelijk rendement bezittingen en schulden</t>
  </si>
  <si>
    <t>Niet in het bericht opgenomen, maar wel in ABS, zijn de elementen met de kleur GEEL aangegeven.</t>
  </si>
  <si>
    <t>Valutaresultaten en bijzondere waardemutaties schuld</t>
  </si>
  <si>
    <t>Valutaresultaten en bijzondere waardemutaties schuld onroerende zaak</t>
  </si>
  <si>
    <t xml:space="preserve">Valutaresultaten en bijzondere waardemutaties </t>
  </si>
  <si>
    <t>Valutaresultaten/bijzondere waardemutaties</t>
  </si>
  <si>
    <t>T(1777214-01)</t>
  </si>
  <si>
    <t>T(1777092-01)</t>
  </si>
  <si>
    <t>T(1777094-01)</t>
  </si>
  <si>
    <t>T(1777042-01)</t>
  </si>
  <si>
    <t>T(1777397-01)</t>
  </si>
  <si>
    <t>T(1777195-01)</t>
  </si>
  <si>
    <t>T(1777197-01)</t>
  </si>
  <si>
    <t>T(1777093-01)</t>
  </si>
  <si>
    <t>T(1777200-01)</t>
  </si>
  <si>
    <t>T(1777044-01)</t>
  </si>
  <si>
    <t>T(1778886-01)</t>
  </si>
  <si>
    <t>T(1778887-01)</t>
  </si>
  <si>
    <t>T(1778888-01)</t>
  </si>
  <si>
    <t>T(1777047-01)</t>
  </si>
  <si>
    <t>T(1777048-01)</t>
  </si>
  <si>
    <t>T(1777049-01)</t>
  </si>
  <si>
    <t>T(1777050-01)</t>
  </si>
  <si>
    <t>T(1777051-01)</t>
  </si>
  <si>
    <t>T(1777213-01)</t>
  </si>
  <si>
    <t>T(1777076-01)</t>
  </si>
  <si>
    <t>T(1777081-01)</t>
  </si>
  <si>
    <t>T(1777215-01)</t>
  </si>
  <si>
    <t>T(1777251-01)</t>
  </si>
  <si>
    <t>T(1777337-01)</t>
  </si>
  <si>
    <t>T(1777338-01)</t>
  </si>
  <si>
    <t>T(1777376-01)</t>
  </si>
  <si>
    <t>T(1777377-01)</t>
  </si>
  <si>
    <t>T(1777535-01-J)</t>
  </si>
  <si>
    <t>T(1777535-01-N)</t>
  </si>
  <si>
    <t>T(1777109-01)</t>
  </si>
  <si>
    <t>T(1777108-01)</t>
  </si>
  <si>
    <t>T(1777110-01)</t>
  </si>
  <si>
    <t>T(1777111-01)</t>
  </si>
  <si>
    <t>T(1777112-01)</t>
  </si>
  <si>
    <t>T(1777113-01)</t>
  </si>
  <si>
    <t>T(1779127-01)</t>
  </si>
  <si>
    <t>T(1779128-01)</t>
  </si>
  <si>
    <t>T(1778635-01)</t>
  </si>
  <si>
    <t>T(1778638-01)</t>
  </si>
  <si>
    <t>T(1778652-01-BNL)</t>
  </si>
  <si>
    <t>T(1778653-01-BNL)</t>
  </si>
  <si>
    <t>T(1778652-01-BTL)</t>
  </si>
  <si>
    <t>T(1778653-01-BTL)</t>
  </si>
  <si>
    <t>T(1778730-01-BNL)</t>
  </si>
  <si>
    <t>T(1778636-01-BNL)</t>
  </si>
  <si>
    <t>T(1778637-01-BNL)</t>
  </si>
  <si>
    <t>T(1777096-01-BNL)</t>
  </si>
  <si>
    <t>T(1778731-01-BNL)</t>
  </si>
  <si>
    <t>T(1778691-01-BNL)</t>
  </si>
  <si>
    <t>T(1778694-01-BNL)</t>
  </si>
  <si>
    <t>T(1777537-01-BNL)</t>
  </si>
  <si>
    <t>T(1778733-01-BNL)</t>
  </si>
  <si>
    <t>T(1778692-01-BNL)</t>
  </si>
  <si>
    <t>T(1778695-01-BNL)</t>
  </si>
  <si>
    <t>T(1777538-01-BNL)</t>
  </si>
  <si>
    <t>T(1778734-01-BNL)</t>
  </si>
  <si>
    <t>T(1778639-01-BNL)</t>
  </si>
  <si>
    <t>T(1778640-01-BNL)</t>
  </si>
  <si>
    <t>T(1777097-01-BNL)</t>
  </si>
  <si>
    <t>T(1779144-01-BNL)</t>
  </si>
  <si>
    <t>T(1778730-01-BTL)</t>
  </si>
  <si>
    <t>T(1778636-01-BTL)</t>
  </si>
  <si>
    <t>T(1778637-01-BTL)</t>
  </si>
  <si>
    <t>T(1777096-01-BTL)</t>
  </si>
  <si>
    <t>T(1778731-01-BTL)</t>
  </si>
  <si>
    <t>T(1778691-01-BTL)</t>
  </si>
  <si>
    <t>T(1778694-01-BTL)</t>
  </si>
  <si>
    <t>T(1777537-01-BTL)</t>
  </si>
  <si>
    <t>T(1778733-01-BTL)</t>
  </si>
  <si>
    <t>T(1778692-01-BTL)</t>
  </si>
  <si>
    <t>T(1778695-01-BTL)</t>
  </si>
  <si>
    <t>T(1777538-01-BTL)</t>
  </si>
  <si>
    <t>T(1778734-01-BTL)</t>
  </si>
  <si>
    <t>T(1778639-01-BTL)</t>
  </si>
  <si>
    <t>T(1778640-01-BTL)</t>
  </si>
  <si>
    <t>T(1777097-01-BTL)</t>
  </si>
  <si>
    <t>T(1779144-01-BTL)</t>
  </si>
  <si>
    <t>T(1778448-01-BNL)</t>
  </si>
  <si>
    <t>T(1778450-01-BNL)</t>
  </si>
  <si>
    <t>T(1777099-01-BNL)</t>
  </si>
  <si>
    <t>T(1778448-01-BTL)</t>
  </si>
  <si>
    <t>T(1778450-01-BTL)</t>
  </si>
  <si>
    <t>T(1777099-01-BTL)</t>
  </si>
  <si>
    <t>T(1777152-01)</t>
  </si>
  <si>
    <t>T(1777151-01-BNL)</t>
  </si>
  <si>
    <t>T(1777151-01-BTL)</t>
  </si>
  <si>
    <t>T(1777153-01)</t>
  </si>
  <si>
    <t>T(1777106-01-BNL)</t>
  </si>
  <si>
    <t>T(1777106-01-BTL)</t>
  </si>
  <si>
    <t>T(1777154-01)</t>
  </si>
  <si>
    <t>T(1777148-01-BNL)</t>
  </si>
  <si>
    <t>T(1777148-01-BTL)</t>
  </si>
  <si>
    <t>T(1777155-01)</t>
  </si>
  <si>
    <t>T(1777149-01-BNL)</t>
  </si>
  <si>
    <t>T(1777149-01-BTL)</t>
  </si>
  <si>
    <t>T(1777156-01)</t>
  </si>
  <si>
    <t>T(1777150-01-BNL)</t>
  </si>
  <si>
    <t>T(1777150-01-BTL)</t>
  </si>
  <si>
    <t>T(1777536-01-J)</t>
  </si>
  <si>
    <t>T(1777536-01-N)</t>
  </si>
  <si>
    <t>T(1777095-01)</t>
  </si>
  <si>
    <t>T(1777262-01)</t>
  </si>
  <si>
    <t>T(1777263-01)</t>
  </si>
  <si>
    <t>T(1777270-01)</t>
  </si>
  <si>
    <t>T(1777272-01)</t>
  </si>
  <si>
    <t>T(1777278-01)</t>
  </si>
  <si>
    <t>T(1777541-01)</t>
  </si>
  <si>
    <t>T(1777542-01)</t>
  </si>
  <si>
    <t>T(1777279-01)</t>
  </si>
  <si>
    <t>T(1779129-01)</t>
  </si>
  <si>
    <t>T(1779130-01)</t>
  </si>
  <si>
    <t>T(1778441-01)</t>
  </si>
  <si>
    <t>T(1778442-01)</t>
  </si>
  <si>
    <t>T(1777282-01)</t>
  </si>
  <si>
    <t>T(1777285-01)</t>
  </si>
  <si>
    <t>T(1777286-01)</t>
  </si>
  <si>
    <t>T(1777287-01)</t>
  </si>
  <si>
    <t>T(1777288-01)</t>
  </si>
  <si>
    <t>T(1777289-01)</t>
  </si>
  <si>
    <t>T(1777290-01)</t>
  </si>
  <si>
    <t>T(1777291-01)</t>
  </si>
  <si>
    <t>T(1777293-01)</t>
  </si>
  <si>
    <t>T(1777292-01)</t>
  </si>
  <si>
    <t>T(1777294-01)</t>
  </si>
  <si>
    <t>T(1777216-01)</t>
  </si>
  <si>
    <t>T(1777271-01)</t>
  </si>
  <si>
    <t>T(1777275-01)</t>
  </si>
  <si>
    <t>T(1777350-01)</t>
  </si>
  <si>
    <t>T(1777352-01)</t>
  </si>
  <si>
    <t>T(1777225-01)</t>
  </si>
  <si>
    <t>T(1777267-01)</t>
  </si>
  <si>
    <t>T(1777284-01)</t>
  </si>
  <si>
    <t>T(1777273-01)</t>
  </si>
  <si>
    <t>T(1777274-01)</t>
  </si>
  <si>
    <t>T(1777075-01)</t>
  </si>
  <si>
    <t>T(1777078-01-BNL)</t>
  </si>
  <si>
    <t>T(1777082-01-BNL)</t>
  </si>
  <si>
    <t>T(1777083-01-BNL)</t>
  </si>
  <si>
    <t>T(1777084-01-BNL)</t>
  </si>
  <si>
    <t>T(1777085-01-BNL)</t>
  </si>
  <si>
    <t>T(1777078-01-BTL)</t>
  </si>
  <si>
    <t>T(1777082-01-BTL)</t>
  </si>
  <si>
    <t>T(1777083-01-BTL)</t>
  </si>
  <si>
    <t>T(1777084-01-BTL)</t>
  </si>
  <si>
    <t>T(1777085-01-BTL)</t>
  </si>
  <si>
    <t>T(1777071-01)</t>
  </si>
  <si>
    <t>T(1777207-01-BNL)</t>
  </si>
  <si>
    <t>T(1777389-01-BNL)</t>
  </si>
  <si>
    <t>T(1777207-01-BTL)</t>
  </si>
  <si>
    <t>T(1777389-01-BTL)</t>
  </si>
  <si>
    <t>T(1777070-01)</t>
  </si>
  <si>
    <t>T(1777204-01)</t>
  </si>
  <si>
    <t>T(1777390-01)</t>
  </si>
  <si>
    <t>T(1778889-01)</t>
  </si>
  <si>
    <t>T(1777072-01-BNL)</t>
  </si>
  <si>
    <t>T(1777391-01-BNL)</t>
  </si>
  <si>
    <t>T(1777072-01-BTL)</t>
  </si>
  <si>
    <t>T(1777391-01-BTL)</t>
  </si>
  <si>
    <t>T(1777196-01)</t>
  </si>
  <si>
    <t>T(1777392-01)</t>
  </si>
  <si>
    <t>T(1778889-03)</t>
  </si>
  <si>
    <t>Totaal werkelijk rendement van de bezittingen over de binnelandse periode</t>
  </si>
  <si>
    <t>Totaal werkelijk rendement van de schulden over de binnenlandse periode</t>
  </si>
  <si>
    <t>Totaal werkelijk rendement van de bezittingen over de buitenlandse periode</t>
  </si>
  <si>
    <t>Totaal werkelijk rendement van de schulden over de buitenlandse periode</t>
  </si>
  <si>
    <t>2f</t>
  </si>
  <si>
    <r>
      <t>Waarde op 1 januari of op (latere) dag na</t>
    </r>
    <r>
      <rPr>
        <sz val="9.5"/>
        <color rgb="FFFF0000"/>
        <rFont val="Arial"/>
        <family val="2"/>
      </rPr>
      <t>vóór</t>
    </r>
    <r>
      <rPr>
        <sz val="9.5"/>
        <color rgb="FF0070C0"/>
        <rFont val="Arial"/>
        <family val="2"/>
      </rPr>
      <t xml:space="preserve"> em</t>
    </r>
    <r>
      <rPr>
        <sz val="9.5"/>
        <color rgb="FFFF0000"/>
        <rFont val="Arial"/>
        <family val="2"/>
      </rPr>
      <t>imm</t>
    </r>
    <r>
      <rPr>
        <sz val="9.5"/>
        <color rgb="FF0070C0"/>
        <rFont val="Arial"/>
        <family val="2"/>
      </rPr>
      <t>igratiedatum</t>
    </r>
  </si>
  <si>
    <r>
      <t>Waarde op 31 december of op (eerdere) dag voor</t>
    </r>
    <r>
      <rPr>
        <sz val="9.5"/>
        <color rgb="FFFF0000"/>
        <rFont val="Arial"/>
        <family val="2"/>
      </rPr>
      <t>na</t>
    </r>
    <r>
      <rPr>
        <sz val="9.5"/>
        <color rgb="FF0070C0"/>
        <rFont val="Arial"/>
        <family val="2"/>
      </rPr>
      <t xml:space="preserve"> </t>
    </r>
    <r>
      <rPr>
        <sz val="9.5"/>
        <color rgb="FFFF0000"/>
        <rFont val="Arial"/>
        <family val="2"/>
      </rPr>
      <t>e</t>
    </r>
    <r>
      <rPr>
        <sz val="9.5"/>
        <color rgb="FF0070C0"/>
        <rFont val="Arial"/>
        <family val="2"/>
      </rPr>
      <t>immigratiedatum</t>
    </r>
  </si>
  <si>
    <t/>
  </si>
  <si>
    <t>som (1af) plus som (1ah) plus som (1aj) plus som (1al) plus som (1an)</t>
  </si>
  <si>
    <t>som (1ab)</t>
  </si>
  <si>
    <t>som (1p)</t>
  </si>
  <si>
    <t>som (1t)</t>
  </si>
  <si>
    <t>som (1x)</t>
  </si>
  <si>
    <t>som (1ad)</t>
  </si>
  <si>
    <t>5b min 5c min 5d plus 5e min 5f</t>
  </si>
  <si>
    <t>5a plus 5g</t>
  </si>
  <si>
    <t>som (2b)</t>
  </si>
  <si>
    <t>som (2d)</t>
  </si>
  <si>
    <t>som (2c)</t>
  </si>
  <si>
    <t>som (2e)</t>
  </si>
  <si>
    <t>som (2f)</t>
  </si>
  <si>
    <t>6b min 6c min 6d plus 6e</t>
  </si>
  <si>
    <t>6a plus 6f</t>
  </si>
  <si>
    <t>Tel op: 5h plus 6g</t>
  </si>
  <si>
    <t>som (3b)</t>
  </si>
  <si>
    <t>som (3c)</t>
  </si>
  <si>
    <t>8a min 8b</t>
  </si>
  <si>
    <t>som (4b)</t>
  </si>
  <si>
    <t>som (4c)</t>
  </si>
  <si>
    <t>9a min 9b</t>
  </si>
  <si>
    <t>Tel op: 8c plus 9c</t>
  </si>
  <si>
    <t>Bereken: 7a min 10a</t>
  </si>
  <si>
    <t>Neem over: 11a</t>
  </si>
  <si>
    <t>som (1c)</t>
  </si>
  <si>
    <t xml:space="preserve">som (1d) </t>
  </si>
  <si>
    <t>15a plus 15b</t>
  </si>
  <si>
    <t>16a plus 16b</t>
  </si>
  <si>
    <t>som (3d)</t>
  </si>
  <si>
    <t>som (3f)</t>
  </si>
  <si>
    <t>som (3e)</t>
  </si>
  <si>
    <t>som (3g)</t>
  </si>
  <si>
    <t>som (3h)</t>
  </si>
  <si>
    <t>17b min 17c min 17d plus 17e</t>
  </si>
  <si>
    <t>17f plus 17a</t>
  </si>
  <si>
    <t>som (4c) plus som (5b)</t>
  </si>
  <si>
    <t>som (5d)</t>
  </si>
  <si>
    <t>som (5c)</t>
  </si>
  <si>
    <t>som (5e)</t>
  </si>
  <si>
    <t>som (5f)</t>
  </si>
  <si>
    <t>18b min 18c min 18d plus 18e</t>
  </si>
  <si>
    <t>18a plus 18f</t>
  </si>
  <si>
    <t>som (5b)</t>
  </si>
  <si>
    <t>20b min 20c min 20d plus 20e</t>
  </si>
  <si>
    <t>20a plus 20f</t>
  </si>
  <si>
    <t>som (6af) plus som (6ah) plus som (6aj) plus som (6al) plus som (6an)</t>
  </si>
  <si>
    <t>som (6ab)</t>
  </si>
  <si>
    <t>som (6p)</t>
  </si>
  <si>
    <t>som (6t)</t>
  </si>
  <si>
    <t>som (6x)</t>
  </si>
  <si>
    <t>som (6ad)</t>
  </si>
  <si>
    <t>21b min 21c min 21d plus 21e min 21f</t>
  </si>
  <si>
    <t>21a plus 21g</t>
  </si>
  <si>
    <t>som (7n) plus som (7p) plus som (7r) plus som (7t) plus som (7v)</t>
  </si>
  <si>
    <t>som (7j)</t>
  </si>
  <si>
    <t>som (7g)</t>
  </si>
  <si>
    <t>som (7h)</t>
  </si>
  <si>
    <t>som (7i)</t>
  </si>
  <si>
    <t>som (7l)</t>
  </si>
  <si>
    <t>22b min 22c min 22d plus 22e min 22f</t>
  </si>
  <si>
    <t>22a plus 22g</t>
  </si>
  <si>
    <t>som (8c)</t>
  </si>
  <si>
    <t>som (8b)</t>
  </si>
  <si>
    <t>som (8d)</t>
  </si>
  <si>
    <t>som (8e)</t>
  </si>
  <si>
    <t>23a min 23b min 23c plus 23d</t>
  </si>
  <si>
    <t>som (9c)</t>
  </si>
  <si>
    <t>som (9b)</t>
  </si>
  <si>
    <t>som (9d)</t>
  </si>
  <si>
    <t>som (9e)</t>
  </si>
  <si>
    <t>24a min 24b min 24c plus 24d</t>
  </si>
  <si>
    <t>som (10b)</t>
  </si>
  <si>
    <t>som (10d)</t>
  </si>
  <si>
    <t>som (10c)</t>
  </si>
  <si>
    <t>som (10e)</t>
  </si>
  <si>
    <t>som (10f)</t>
  </si>
  <si>
    <t>25b min 25c min 25d plus 25e</t>
  </si>
  <si>
    <t>25a plus 25f</t>
  </si>
  <si>
    <t>Tel op: 15a, 16a, 17g, 18g, 21h, 22h, 23e, 24e, 25g</t>
  </si>
  <si>
    <t>Tel op: 15a, 16a, 17g, 19a, 20g, 21h, 22h, 23e, 24e, 25g</t>
  </si>
  <si>
    <t>som (11b)</t>
  </si>
  <si>
    <t>som (11c)</t>
  </si>
  <si>
    <t>27a min 27b</t>
  </si>
  <si>
    <t>som (12b)</t>
  </si>
  <si>
    <t>som (12c)</t>
  </si>
  <si>
    <t>28a min 28b</t>
  </si>
  <si>
    <t>som (13b)</t>
  </si>
  <si>
    <t>som (13c)</t>
  </si>
  <si>
    <t>29a min 29b</t>
  </si>
  <si>
    <t>som (14b)</t>
  </si>
  <si>
    <t>som (14c)</t>
  </si>
  <si>
    <t>30a min 30b</t>
  </si>
  <si>
    <t>Tel op: 27c plus 28c plus 29c plus 30c</t>
  </si>
  <si>
    <t>Bereken: 26a min 31a</t>
  </si>
  <si>
    <t>Neem over: 32a</t>
  </si>
  <si>
    <t>som (6ay) plus som (6bb) plus som (6be) plus som (6bh) plus som (6bk)</t>
  </si>
  <si>
    <t>som (6ae)</t>
  </si>
  <si>
    <t>som (6s)</t>
  </si>
  <si>
    <t>som (6w)</t>
  </si>
  <si>
    <t>som (6aa)</t>
  </si>
  <si>
    <t>som (6af)</t>
  </si>
  <si>
    <t>Tel op: 15c, 16c, 17g, 18g, 21h, 22h, 23e, 24e, 25g</t>
  </si>
  <si>
    <t>Tel op: 15c, 16c, 17g, 19a, 20g, 21h, 22h, 23e, 24e, 25g</t>
  </si>
  <si>
    <t>som (6az) plus som (6bc) plus som (6bf) plus som (6bi) plus som (6bl)</t>
  </si>
  <si>
    <t>som (6av)</t>
  </si>
  <si>
    <t>som (6aj)</t>
  </si>
  <si>
    <t>som (6an)</t>
  </si>
  <si>
    <t>som (6ar)</t>
  </si>
  <si>
    <t>som (6aw)</t>
  </si>
  <si>
    <t>32b min 32c min 32d plus 32e min 32f</t>
  </si>
  <si>
    <t>32a plus 32g</t>
  </si>
  <si>
    <t>som (10g)</t>
  </si>
  <si>
    <t>som (10i)</t>
  </si>
  <si>
    <t>som (10h)</t>
  </si>
  <si>
    <t>som (10j)</t>
  </si>
  <si>
    <t>som (10k)</t>
  </si>
  <si>
    <t>33b min 33c min 33d plus 33e</t>
  </si>
  <si>
    <t>33a plus 33f</t>
  </si>
  <si>
    <t>Tel op: 32h plus 33g</t>
  </si>
  <si>
    <t>som (11d)</t>
  </si>
  <si>
    <t>som (11e)</t>
  </si>
  <si>
    <t>35a min 35b</t>
  </si>
  <si>
    <t>som (13d)</t>
  </si>
  <si>
    <t>som (13e)</t>
  </si>
  <si>
    <t>36a min 36b</t>
  </si>
  <si>
    <t>Tel op: 35c plus 36c</t>
  </si>
  <si>
    <t>Bereken: 34a min 37a</t>
  </si>
  <si>
    <t>Tel op: 38a plus 38b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</si>
</sst>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.5"/>
      <color theme="0"/>
      <name val="Arial"/>
      <family val="2"/>
    </font>
    <font>
      <sz val="9.5"/>
      <name val="Arial"/>
      <family val="2"/>
    </font>
    <font>
      <sz val="9.5"/>
      <color theme="1"/>
      <name val="Arial"/>
      <family val="2"/>
    </font>
    <font>
      <i/>
      <sz val="9.5"/>
      <color theme="1"/>
      <name val="Arial"/>
      <family val="2"/>
    </font>
    <font>
      <b/>
      <sz val="9.5"/>
      <color theme="1"/>
      <name val="Arial"/>
      <family val="2"/>
    </font>
    <font>
      <b/>
      <i/>
      <sz val="9.5"/>
      <color theme="1"/>
      <name val="Arial"/>
      <family val="2"/>
    </font>
    <font>
      <i/>
      <u/>
      <sz val="9.5"/>
      <color theme="1"/>
      <name val="Arial"/>
      <family val="2"/>
    </font>
    <font>
      <sz val="9.5"/>
      <color rgb="FF0070C0"/>
      <name val="Arial"/>
      <family val="2"/>
    </font>
    <font>
      <sz val="9.5"/>
      <color rgb="FFFF0000"/>
      <name val="Arial"/>
      <family val="2"/>
    </font>
    <font>
      <i/>
      <sz val="9.5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  <font>
      <b/>
      <sz val="9.5"/>
      <name val="Arial"/>
      <family val="2"/>
    </font>
    <font>
      <sz val="10"/>
      <name val="Arial"/>
      <family val="2"/>
    </font>
    <font>
      <strike/>
      <sz val="9.5"/>
      <color rgb="FFFF0000"/>
      <name val="Arial"/>
      <family val="2"/>
    </font>
    <font>
      <b/>
      <strike/>
      <sz val="9.5"/>
      <color rgb="FFFF0000"/>
      <name val="Arial"/>
      <family val="2"/>
    </font>
    <font>
      <strike/>
      <sz val="9"/>
      <color rgb="FFFF0000"/>
      <name val="Arial"/>
      <family val="2"/>
    </font>
    <font>
      <strike/>
      <sz val="11"/>
      <color rgb="FFFF0000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1"/>
      <name val="Arial"/>
      <family val="2"/>
    </font>
    <font>
      <strike/>
      <sz val="8"/>
      <color rgb="FFFF0000"/>
      <name val="Arial"/>
      <family val="2"/>
    </font>
    <font>
      <b/>
      <sz val="12"/>
      <name val="Arial"/>
      <family val="2"/>
    </font>
    <font>
      <i/>
      <u/>
      <sz val="9.5"/>
      <name val="Arial"/>
      <family val="2"/>
    </font>
    <font>
      <b/>
      <i/>
      <sz val="9.5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.5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color rgb="FF0070C0"/>
      <name val="Arial"/>
      <family val="2"/>
    </font>
    <font>
      <i/>
      <strike/>
      <sz val="9.5"/>
      <color rgb="FFFF0000"/>
      <name val="Arial"/>
      <family val="2"/>
    </font>
    <font>
      <b/>
      <i/>
      <sz val="9"/>
      <name val="Arial"/>
      <family val="2"/>
    </font>
    <font>
      <sz val="9"/>
      <name val="Calibri"/>
      <family val="2"/>
      <scheme val="minor"/>
    </font>
    <font>
      <sz val="12"/>
      <name val="Arial"/>
      <family val="2"/>
    </font>
    <font>
      <sz val="9"/>
      <color rgb="FF0070C0"/>
      <name val="Arial"/>
      <family val="2"/>
    </font>
    <font>
      <i/>
      <sz val="8"/>
      <color rgb="FF0070C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</patternFill>
    </fill>
    <fill>
      <patternFill patternType="solid">
        <fgColor indexed="11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medium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rgb="FF7F7F7F"/>
      </left>
      <right/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6">
    <xf numFmtId="0" fontId="0" fillId="0" borderId="0"/>
    <xf numFmtId="0" fontId="16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33" fillId="0" borderId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</cellStyleXfs>
  <cellXfs count="418">
    <xf numFmtId="0" fontId="0" fillId="0" borderId="0" xfId="0"/>
    <xf numFmtId="0" fontId="28" fillId="0" borderId="0" xfId="23" applyFont="1" applyFill="1" applyBorder="1" applyAlignment="1">
      <alignment horizontal="right" vertical="top" wrapText="1"/>
    </xf>
    <xf numFmtId="0" fontId="19" fillId="5" borderId="4" xfId="10" applyFont="1" applyAlignment="1">
      <alignment horizontal="right"/>
    </xf>
    <xf numFmtId="0" fontId="19" fillId="0" borderId="0" xfId="0" applyFont="1"/>
    <xf numFmtId="0" fontId="19" fillId="5" borderId="4" xfId="10" applyFont="1"/>
    <xf numFmtId="0" fontId="19" fillId="0" borderId="0" xfId="0" applyFont="1" applyAlignment="1">
      <alignment horizontal="center" wrapText="1"/>
    </xf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right" wrapText="1"/>
    </xf>
    <xf numFmtId="0" fontId="19" fillId="0" borderId="0" xfId="0" applyFont="1" applyAlignment="1">
      <alignment vertical="top"/>
    </xf>
    <xf numFmtId="0" fontId="19" fillId="0" borderId="0" xfId="0" applyFont="1" applyFill="1"/>
    <xf numFmtId="0" fontId="19" fillId="0" borderId="0" xfId="10" applyFont="1" applyFill="1" applyBorder="1"/>
    <xf numFmtId="0" fontId="19" fillId="0" borderId="0" xfId="0" applyFont="1" applyFill="1" applyBorder="1"/>
    <xf numFmtId="0" fontId="18" fillId="0" borderId="0" xfId="0" applyFont="1"/>
    <xf numFmtId="0" fontId="19" fillId="0" borderId="0" xfId="0" applyFont="1" applyAlignment="1">
      <alignment horizontal="left" vertical="top"/>
    </xf>
    <xf numFmtId="0" fontId="19" fillId="0" borderId="0" xfId="0" applyFont="1" applyFill="1" applyBorder="1" applyAlignment="1">
      <alignment vertical="top"/>
    </xf>
    <xf numFmtId="0" fontId="19" fillId="0" borderId="0" xfId="0" applyFont="1" applyFill="1" applyAlignment="1">
      <alignment vertical="top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indent="1"/>
    </xf>
    <xf numFmtId="0" fontId="21" fillId="0" borderId="0" xfId="0" applyFont="1"/>
    <xf numFmtId="0" fontId="20" fillId="0" borderId="0" xfId="0" applyFont="1" applyAlignment="1">
      <alignment horizontal="left" wrapText="1"/>
    </xf>
    <xf numFmtId="0" fontId="20" fillId="0" borderId="0" xfId="0" applyFont="1" applyAlignment="1"/>
    <xf numFmtId="0" fontId="20" fillId="0" borderId="0" xfId="19" applyFont="1" applyFill="1"/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wrapText="1"/>
    </xf>
    <xf numFmtId="0" fontId="22" fillId="0" borderId="0" xfId="0" applyFont="1"/>
    <xf numFmtId="0" fontId="22" fillId="0" borderId="0" xfId="0" applyFont="1" applyBorder="1"/>
    <xf numFmtId="0" fontId="20" fillId="0" borderId="0" xfId="0" applyFont="1" applyBorder="1"/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21" applyFont="1" applyFill="1" applyBorder="1" applyAlignment="1">
      <alignment vertical="center" wrapText="1"/>
    </xf>
    <xf numFmtId="0" fontId="20" fillId="0" borderId="0" xfId="21" applyFont="1" applyFill="1" applyBorder="1" applyAlignment="1">
      <alignment vertical="center"/>
    </xf>
    <xf numFmtId="0" fontId="20" fillId="0" borderId="0" xfId="0" applyFont="1" applyBorder="1" applyAlignment="1"/>
    <xf numFmtId="0" fontId="20" fillId="0" borderId="0" xfId="21" applyFont="1" applyFill="1" applyBorder="1" applyAlignment="1">
      <alignment wrapText="1"/>
    </xf>
    <xf numFmtId="0" fontId="20" fillId="0" borderId="0" xfId="0" applyFont="1" applyFill="1" applyBorder="1" applyAlignment="1">
      <alignment vertical="top"/>
    </xf>
    <xf numFmtId="0" fontId="20" fillId="0" borderId="0" xfId="21" applyFont="1" applyFill="1" applyBorder="1" applyAlignment="1">
      <alignment vertical="top" wrapText="1"/>
    </xf>
    <xf numFmtId="0" fontId="20" fillId="0" borderId="0" xfId="0" applyFont="1" applyBorder="1" applyAlignment="1">
      <alignment horizontal="left"/>
    </xf>
    <xf numFmtId="0" fontId="20" fillId="0" borderId="0" xfId="21" applyFont="1" applyFill="1" applyBorder="1" applyAlignment="1">
      <alignment horizontal="left"/>
    </xf>
    <xf numFmtId="0" fontId="20" fillId="0" borderId="0" xfId="0" applyFont="1" applyFill="1" applyBorder="1" applyAlignment="1">
      <alignment vertical="center"/>
    </xf>
    <xf numFmtId="0" fontId="21" fillId="0" borderId="0" xfId="0" applyFont="1" applyAlignment="1">
      <alignment horizontal="left" vertical="center" indent="1"/>
    </xf>
    <xf numFmtId="0" fontId="21" fillId="0" borderId="0" xfId="21" applyFont="1" applyFill="1" applyBorder="1" applyAlignment="1">
      <alignment horizontal="left" vertical="top" indent="1"/>
    </xf>
    <xf numFmtId="0" fontId="23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12" borderId="0" xfId="22" applyFont="1"/>
    <xf numFmtId="0" fontId="20" fillId="29" borderId="13" xfId="39" applyFont="1" applyBorder="1"/>
    <xf numFmtId="0" fontId="18" fillId="29" borderId="13" xfId="39" applyFont="1" applyBorder="1"/>
    <xf numFmtId="0" fontId="20" fillId="33" borderId="12" xfId="22" applyFont="1" applyFill="1" applyBorder="1"/>
    <xf numFmtId="0" fontId="20" fillId="33" borderId="0" xfId="22" applyFont="1" applyFill="1" applyBorder="1"/>
    <xf numFmtId="0" fontId="24" fillId="0" borderId="0" xfId="0" applyFont="1" applyBorder="1"/>
    <xf numFmtId="0" fontId="22" fillId="11" borderId="0" xfId="21" applyFont="1" applyBorder="1" applyAlignment="1">
      <alignment vertical="center"/>
    </xf>
    <xf numFmtId="0" fontId="22" fillId="11" borderId="0" xfId="21" applyFont="1" applyBorder="1" applyAlignment="1">
      <alignment vertical="center" wrapText="1"/>
    </xf>
    <xf numFmtId="0" fontId="22" fillId="11" borderId="0" xfId="21" applyFont="1" applyBorder="1" applyAlignment="1">
      <alignment vertical="top" wrapText="1"/>
    </xf>
    <xf numFmtId="0" fontId="19" fillId="0" borderId="0" xfId="0" applyFont="1" applyFill="1" applyAlignment="1">
      <alignment vertical="center"/>
    </xf>
    <xf numFmtId="0" fontId="20" fillId="0" borderId="0" xfId="0" applyFont="1" applyAlignment="1">
      <alignment horizontal="left"/>
    </xf>
    <xf numFmtId="0" fontId="22" fillId="31" borderId="0" xfId="41" applyFont="1"/>
    <xf numFmtId="0" fontId="22" fillId="12" borderId="0" xfId="22" applyFont="1"/>
    <xf numFmtId="0" fontId="22" fillId="24" borderId="0" xfId="34" applyFont="1"/>
    <xf numFmtId="0" fontId="22" fillId="24" borderId="0" xfId="34" applyFont="1" applyAlignment="1">
      <alignment vertical="center"/>
    </xf>
    <xf numFmtId="0" fontId="21" fillId="0" borderId="0" xfId="21" applyFont="1" applyFill="1" applyBorder="1" applyAlignment="1">
      <alignment horizontal="left" vertical="center" wrapText="1"/>
    </xf>
    <xf numFmtId="0" fontId="20" fillId="24" borderId="0" xfId="34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19" applyFont="1" applyFill="1" applyAlignment="1">
      <alignment horizontal="left"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/>
    </xf>
    <xf numFmtId="0" fontId="19" fillId="11" borderId="0" xfId="21" applyFont="1" applyBorder="1" applyAlignment="1">
      <alignment horizontal="left" vertical="center"/>
    </xf>
    <xf numFmtId="0" fontId="19" fillId="34" borderId="0" xfId="21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21" applyFont="1" applyFill="1" applyBorder="1" applyAlignment="1">
      <alignment horizontal="left" vertical="center"/>
    </xf>
    <xf numFmtId="0" fontId="20" fillId="31" borderId="0" xfId="41" applyFont="1" applyAlignment="1">
      <alignment horizontal="left"/>
    </xf>
    <xf numFmtId="0" fontId="22" fillId="31" borderId="0" xfId="41" applyFont="1" applyAlignment="1">
      <alignment horizontal="left"/>
    </xf>
    <xf numFmtId="0" fontId="22" fillId="0" borderId="0" xfId="21" applyFont="1" applyFill="1" applyBorder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21" applyFont="1" applyFill="1" applyBorder="1" applyAlignment="1">
      <alignment horizontal="left" vertical="top"/>
    </xf>
    <xf numFmtId="0" fontId="20" fillId="12" borderId="0" xfId="22" applyFont="1" applyAlignment="1">
      <alignment horizontal="left" vertical="center" indent="2"/>
    </xf>
    <xf numFmtId="0" fontId="20" fillId="0" borderId="0" xfId="0" applyFont="1" applyAlignment="1">
      <alignment horizontal="left" vertical="center" indent="2"/>
    </xf>
    <xf numFmtId="0" fontId="22" fillId="12" borderId="0" xfId="22" applyFont="1" applyAlignment="1">
      <alignment horizontal="right"/>
    </xf>
    <xf numFmtId="0" fontId="22" fillId="11" borderId="0" xfId="21" applyFont="1" applyBorder="1" applyAlignment="1">
      <alignment horizontal="right" vertical="center" wrapText="1"/>
    </xf>
    <xf numFmtId="0" fontId="22" fillId="11" borderId="0" xfId="21" applyFont="1" applyBorder="1" applyAlignment="1">
      <alignment horizontal="right" vertical="center"/>
    </xf>
    <xf numFmtId="0" fontId="22" fillId="31" borderId="0" xfId="41" applyFont="1" applyAlignment="1">
      <alignment horizontal="right"/>
    </xf>
    <xf numFmtId="0" fontId="25" fillId="0" borderId="0" xfId="0" applyFont="1"/>
    <xf numFmtId="0" fontId="20" fillId="24" borderId="10" xfId="34" applyFont="1" applyBorder="1" applyAlignment="1">
      <alignment horizontal="right" vertical="center" wrapText="1"/>
    </xf>
    <xf numFmtId="0" fontId="20" fillId="24" borderId="14" xfId="34" applyFont="1" applyBorder="1" applyAlignment="1">
      <alignment horizontal="right" vertical="center" wrapText="1"/>
    </xf>
    <xf numFmtId="0" fontId="19" fillId="0" borderId="0" xfId="0" applyFont="1" applyAlignment="1">
      <alignment horizontal="right" vertical="top" wrapText="1"/>
    </xf>
    <xf numFmtId="0" fontId="25" fillId="0" borderId="0" xfId="0" applyFont="1" applyBorder="1" applyAlignment="1">
      <alignment vertical="center"/>
    </xf>
    <xf numFmtId="0" fontId="20" fillId="12" borderId="0" xfId="22" applyFont="1" applyAlignment="1">
      <alignment horizontal="left" vertical="center"/>
    </xf>
    <xf numFmtId="0" fontId="20" fillId="33" borderId="12" xfId="22" applyFont="1" applyFill="1" applyBorder="1" applyAlignment="1">
      <alignment horizontal="left" vertical="center"/>
    </xf>
    <xf numFmtId="0" fontId="26" fillId="33" borderId="12" xfId="22" applyFont="1" applyFill="1" applyBorder="1"/>
    <xf numFmtId="0" fontId="20" fillId="33" borderId="0" xfId="22" applyFont="1" applyFill="1" applyBorder="1" applyAlignment="1">
      <alignment horizontal="left" vertical="center"/>
    </xf>
    <xf numFmtId="0" fontId="26" fillId="33" borderId="0" xfId="22" applyFont="1" applyFill="1" applyBorder="1"/>
    <xf numFmtId="0" fontId="18" fillId="29" borderId="13" xfId="39" applyFont="1" applyBorder="1" applyAlignment="1">
      <alignment horizontal="left" vertical="center"/>
    </xf>
    <xf numFmtId="0" fontId="20" fillId="24" borderId="0" xfId="34" applyFont="1" applyAlignment="1">
      <alignment horizontal="right"/>
    </xf>
    <xf numFmtId="0" fontId="20" fillId="24" borderId="0" xfId="34" applyFont="1"/>
    <xf numFmtId="0" fontId="20" fillId="25" borderId="0" xfId="35" applyFont="1" applyAlignment="1">
      <alignment horizontal="center"/>
    </xf>
    <xf numFmtId="0" fontId="19" fillId="25" borderId="0" xfId="35" applyFont="1" applyAlignment="1">
      <alignment horizontal="center"/>
    </xf>
    <xf numFmtId="0" fontId="20" fillId="5" borderId="4" xfId="10" applyFont="1"/>
    <xf numFmtId="0" fontId="20" fillId="5" borderId="4" xfId="10" applyFont="1" applyAlignment="1">
      <alignment horizontal="right"/>
    </xf>
    <xf numFmtId="0" fontId="20" fillId="5" borderId="4" xfId="10" applyFont="1" applyAlignment="1">
      <alignment horizontal="center"/>
    </xf>
    <xf numFmtId="0" fontId="19" fillId="5" borderId="4" xfId="10" applyFont="1" applyAlignment="1">
      <alignment horizontal="center"/>
    </xf>
    <xf numFmtId="0" fontId="20" fillId="0" borderId="0" xfId="19" applyFont="1" applyFill="1" applyAlignment="1">
      <alignment horizontal="right"/>
    </xf>
    <xf numFmtId="0" fontId="19" fillId="0" borderId="0" xfId="19" applyFont="1" applyFill="1"/>
    <xf numFmtId="0" fontId="20" fillId="0" borderId="0" xfId="0" applyFont="1" applyAlignment="1">
      <alignment horizontal="right" wrapText="1"/>
    </xf>
    <xf numFmtId="0" fontId="20" fillId="0" borderId="0" xfId="1" applyFont="1"/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right" indent="1"/>
    </xf>
    <xf numFmtId="0" fontId="20" fillId="5" borderId="4" xfId="1" applyFont="1" applyFill="1" applyBorder="1" applyAlignment="1">
      <alignment horizontal="right"/>
    </xf>
    <xf numFmtId="0" fontId="20" fillId="5" borderId="4" xfId="10" applyFont="1" applyAlignment="1">
      <alignment horizontal="right" vertical="center"/>
    </xf>
    <xf numFmtId="0" fontId="19" fillId="5" borderId="4" xfId="10" applyFont="1" applyAlignment="1">
      <alignment horizontal="right" vertical="center"/>
    </xf>
    <xf numFmtId="0" fontId="20" fillId="0" borderId="0" xfId="0" applyFont="1" applyAlignment="1">
      <alignment horizontal="right" indent="2"/>
    </xf>
    <xf numFmtId="0" fontId="22" fillId="31" borderId="0" xfId="41" applyFont="1" applyAlignment="1">
      <alignment horizontal="left" vertical="center"/>
    </xf>
    <xf numFmtId="0" fontId="22" fillId="31" borderId="0" xfId="41" applyFont="1" applyAlignment="1">
      <alignment vertical="center"/>
    </xf>
    <xf numFmtId="0" fontId="22" fillId="31" borderId="0" xfId="41" applyFont="1" applyAlignment="1">
      <alignment horizontal="right" vertical="center"/>
    </xf>
    <xf numFmtId="0" fontId="22" fillId="11" borderId="0" xfId="21" applyFont="1" applyBorder="1" applyAlignment="1">
      <alignment horizontal="right" vertical="top" wrapText="1"/>
    </xf>
    <xf numFmtId="0" fontId="20" fillId="0" borderId="0" xfId="0" applyFont="1" applyBorder="1" applyAlignment="1">
      <alignment horizontal="left" indent="1"/>
    </xf>
    <xf numFmtId="0" fontId="27" fillId="0" borderId="0" xfId="0" applyFont="1" applyBorder="1" applyAlignment="1">
      <alignment horizontal="right" vertical="top"/>
    </xf>
    <xf numFmtId="0" fontId="20" fillId="11" borderId="10" xfId="21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 vertical="center"/>
    </xf>
    <xf numFmtId="0" fontId="27" fillId="0" borderId="0" xfId="0" applyFont="1" applyFill="1" applyBorder="1" applyAlignment="1">
      <alignment horizontal="right" vertical="top"/>
    </xf>
    <xf numFmtId="0" fontId="21" fillId="0" borderId="0" xfId="23" applyFont="1" applyFill="1" applyBorder="1" applyAlignment="1">
      <alignment horizontal="right" vertical="center" wrapText="1"/>
    </xf>
    <xf numFmtId="0" fontId="20" fillId="0" borderId="15" xfId="0" applyFont="1" applyBorder="1"/>
    <xf numFmtId="0" fontId="21" fillId="0" borderId="15" xfId="23" applyFont="1" applyFill="1" applyBorder="1" applyAlignment="1">
      <alignment horizontal="right" vertical="center" wrapText="1"/>
    </xf>
    <xf numFmtId="0" fontId="20" fillId="11" borderId="14" xfId="21" applyFont="1" applyBorder="1" applyAlignment="1">
      <alignment horizontal="right" vertical="center" wrapText="1"/>
    </xf>
    <xf numFmtId="0" fontId="21" fillId="0" borderId="0" xfId="23" applyFont="1" applyFill="1" applyBorder="1" applyAlignment="1">
      <alignment horizontal="right" vertical="center"/>
    </xf>
    <xf numFmtId="0" fontId="20" fillId="0" borderId="0" xfId="23" applyFont="1" applyFill="1" applyBorder="1" applyAlignment="1">
      <alignment vertical="top" wrapText="1"/>
    </xf>
    <xf numFmtId="0" fontId="23" fillId="0" borderId="0" xfId="23" applyFont="1" applyFill="1" applyBorder="1" applyAlignment="1">
      <alignment vertical="top"/>
    </xf>
    <xf numFmtId="0" fontId="19" fillId="0" borderId="0" xfId="0" applyFont="1" applyBorder="1"/>
    <xf numFmtId="0" fontId="20" fillId="0" borderId="11" xfId="0" applyFont="1" applyBorder="1" applyAlignment="1">
      <alignment vertical="center"/>
    </xf>
    <xf numFmtId="0" fontId="20" fillId="0" borderId="0" xfId="23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right" vertical="top" wrapText="1"/>
    </xf>
    <xf numFmtId="0" fontId="21" fillId="0" borderId="0" xfId="0" applyFont="1" applyFill="1" applyBorder="1" applyAlignment="1">
      <alignment vertical="center" wrapText="1"/>
    </xf>
    <xf numFmtId="0" fontId="18" fillId="0" borderId="0" xfId="19" applyFont="1" applyFill="1" applyBorder="1" applyAlignment="1">
      <alignment vertical="center"/>
    </xf>
    <xf numFmtId="0" fontId="21" fillId="0" borderId="0" xfId="23" applyFont="1" applyFill="1" applyBorder="1" applyAlignment="1">
      <alignment horizontal="right" vertical="top"/>
    </xf>
    <xf numFmtId="0" fontId="18" fillId="0" borderId="0" xfId="19" applyFont="1" applyFill="1" applyBorder="1"/>
    <xf numFmtId="0" fontId="21" fillId="0" borderId="0" xfId="39" applyFont="1" applyFill="1" applyBorder="1" applyAlignment="1">
      <alignment vertical="top" wrapText="1"/>
    </xf>
    <xf numFmtId="0" fontId="21" fillId="0" borderId="0" xfId="23" applyFont="1" applyFill="1" applyBorder="1" applyAlignment="1">
      <alignment horizontal="right" vertical="top" wrapText="1"/>
    </xf>
    <xf numFmtId="0" fontId="20" fillId="0" borderId="0" xfId="0" applyFont="1" applyFill="1" applyBorder="1" applyAlignment="1">
      <alignment horizontal="right"/>
    </xf>
    <xf numFmtId="0" fontId="20" fillId="0" borderId="0" xfId="22" applyFont="1" applyFill="1" applyBorder="1" applyAlignment="1">
      <alignment horizontal="right" vertical="center" wrapText="1"/>
    </xf>
    <xf numFmtId="0" fontId="20" fillId="0" borderId="0" xfId="0" applyFont="1" applyFill="1"/>
    <xf numFmtId="0" fontId="20" fillId="0" borderId="0" xfId="0" applyFont="1" applyBorder="1" applyAlignment="1">
      <alignment horizontal="right"/>
    </xf>
    <xf numFmtId="0" fontId="19" fillId="0" borderId="16" xfId="0" applyFont="1" applyBorder="1" applyAlignment="1">
      <alignment horizontal="right" vertical="center"/>
    </xf>
    <xf numFmtId="0" fontId="20" fillId="11" borderId="14" xfId="21" applyFont="1" applyBorder="1" applyAlignment="1">
      <alignment horizontal="right" vertical="top" wrapText="1"/>
    </xf>
    <xf numFmtId="0" fontId="21" fillId="0" borderId="0" xfId="39" applyFont="1" applyFill="1" applyBorder="1" applyAlignment="1">
      <alignment vertical="center" wrapText="1"/>
    </xf>
    <xf numFmtId="0" fontId="20" fillId="11" borderId="10" xfId="21" applyFont="1" applyBorder="1" applyAlignment="1">
      <alignment horizontal="right" vertical="top" wrapText="1"/>
    </xf>
    <xf numFmtId="0" fontId="21" fillId="0" borderId="0" xfId="23" applyFont="1" applyFill="1" applyBorder="1" applyAlignment="1">
      <alignment vertical="top" wrapText="1"/>
    </xf>
    <xf numFmtId="0" fontId="20" fillId="0" borderId="0" xfId="23" applyFont="1" applyFill="1" applyBorder="1" applyAlignment="1">
      <alignment horizontal="right" vertical="top" wrapText="1" indent="1"/>
    </xf>
    <xf numFmtId="0" fontId="20" fillId="0" borderId="0" xfId="23" applyFont="1" applyFill="1" applyBorder="1" applyAlignment="1">
      <alignment horizontal="left" vertical="top" wrapText="1" indent="1"/>
    </xf>
    <xf numFmtId="0" fontId="18" fillId="0" borderId="0" xfId="19" applyFont="1" applyFill="1" applyBorder="1" applyAlignment="1">
      <alignment horizontal="right" vertical="top"/>
    </xf>
    <xf numFmtId="0" fontId="20" fillId="0" borderId="0" xfId="0" applyFont="1" applyFill="1" applyBorder="1"/>
    <xf numFmtId="0" fontId="21" fillId="0" borderId="0" xfId="23" applyFont="1" applyFill="1" applyBorder="1" applyAlignment="1">
      <alignment vertical="center" wrapText="1"/>
    </xf>
    <xf numFmtId="0" fontId="21" fillId="0" borderId="15" xfId="23" applyFont="1" applyFill="1" applyBorder="1" applyAlignment="1">
      <alignment horizontal="right" vertical="top" wrapText="1"/>
    </xf>
    <xf numFmtId="0" fontId="21" fillId="0" borderId="0" xfId="39" applyFont="1" applyFill="1" applyBorder="1" applyAlignment="1">
      <alignment horizontal="right" vertical="top" wrapText="1"/>
    </xf>
    <xf numFmtId="0" fontId="20" fillId="31" borderId="0" xfId="41" applyFont="1" applyAlignment="1">
      <alignment horizontal="right"/>
    </xf>
    <xf numFmtId="0" fontId="20" fillId="31" borderId="0" xfId="41" applyFont="1"/>
    <xf numFmtId="0" fontId="20" fillId="31" borderId="0" xfId="41" applyFont="1" applyAlignment="1">
      <alignment vertical="center"/>
    </xf>
    <xf numFmtId="0" fontId="20" fillId="31" borderId="0" xfId="41" applyFont="1" applyAlignment="1">
      <alignment horizontal="right" vertical="center"/>
    </xf>
    <xf numFmtId="0" fontId="27" fillId="0" borderId="0" xfId="23" applyFont="1" applyFill="1" applyBorder="1" applyAlignment="1">
      <alignment horizontal="right" vertical="top" indent="1"/>
    </xf>
    <xf numFmtId="0" fontId="19" fillId="0" borderId="0" xfId="0" applyFont="1" applyAlignment="1">
      <alignment horizontal="right"/>
    </xf>
    <xf numFmtId="0" fontId="20" fillId="0" borderId="0" xfId="23" applyFont="1" applyFill="1" applyBorder="1" applyAlignment="1">
      <alignment horizontal="right" vertical="center" indent="1"/>
    </xf>
    <xf numFmtId="0" fontId="20" fillId="0" borderId="0" xfId="41" applyFont="1" applyFill="1" applyAlignment="1">
      <alignment vertical="center"/>
    </xf>
    <xf numFmtId="0" fontId="21" fillId="0" borderId="0" xfId="39" applyFont="1" applyFill="1" applyBorder="1" applyAlignment="1">
      <alignment horizontal="left" vertical="top"/>
    </xf>
    <xf numFmtId="0" fontId="20" fillId="0" borderId="0" xfId="0" applyFont="1" applyBorder="1" applyAlignment="1">
      <alignment vertical="top"/>
    </xf>
    <xf numFmtId="0" fontId="20" fillId="0" borderId="0" xfId="23" applyFont="1" applyFill="1" applyBorder="1" applyAlignment="1">
      <alignment horizontal="right" vertical="center"/>
    </xf>
    <xf numFmtId="0" fontId="20" fillId="0" borderId="0" xfId="21" applyFont="1" applyFill="1" applyBorder="1" applyAlignment="1">
      <alignment horizontal="right" vertical="center" wrapText="1"/>
    </xf>
    <xf numFmtId="0" fontId="20" fillId="12" borderId="0" xfId="22" applyFont="1" applyAlignment="1">
      <alignment horizontal="right"/>
    </xf>
    <xf numFmtId="0" fontId="26" fillId="33" borderId="12" xfId="22" applyFont="1" applyFill="1" applyBorder="1" applyAlignment="1">
      <alignment horizontal="right"/>
    </xf>
    <xf numFmtId="0" fontId="26" fillId="33" borderId="0" xfId="22" applyFont="1" applyFill="1" applyBorder="1" applyAlignment="1">
      <alignment horizontal="right"/>
    </xf>
    <xf numFmtId="0" fontId="20" fillId="29" borderId="13" xfId="39" applyFont="1" applyBorder="1" applyAlignment="1">
      <alignment horizontal="right"/>
    </xf>
    <xf numFmtId="0" fontId="28" fillId="0" borderId="15" xfId="23" applyFont="1" applyFill="1" applyBorder="1" applyAlignment="1">
      <alignment horizontal="right" vertical="center" wrapText="1"/>
    </xf>
    <xf numFmtId="0" fontId="28" fillId="0" borderId="0" xfId="39" applyFont="1" applyFill="1" applyBorder="1" applyAlignment="1">
      <alignment horizontal="right" vertical="center"/>
    </xf>
    <xf numFmtId="0" fontId="28" fillId="0" borderId="0" xfId="23" applyFont="1" applyFill="1" applyBorder="1" applyAlignment="1">
      <alignment horizontal="right" vertical="top"/>
    </xf>
    <xf numFmtId="0" fontId="28" fillId="0" borderId="0" xfId="39" applyFont="1" applyFill="1" applyBorder="1" applyAlignment="1">
      <alignment horizontal="right" vertical="top"/>
    </xf>
    <xf numFmtId="0" fontId="30" fillId="11" borderId="0" xfId="21" applyFont="1" applyBorder="1" applyAlignment="1">
      <alignment horizontal="right" vertical="center" wrapText="1"/>
    </xf>
    <xf numFmtId="0" fontId="29" fillId="0" borderId="0" xfId="23" applyFont="1" applyFill="1" applyBorder="1" applyAlignment="1">
      <alignment horizontal="right" vertical="center" indent="1"/>
    </xf>
    <xf numFmtId="0" fontId="30" fillId="31" borderId="0" xfId="41" applyFont="1" applyAlignment="1">
      <alignment horizontal="right"/>
    </xf>
    <xf numFmtId="0" fontId="29" fillId="0" borderId="0" xfId="23" applyFont="1" applyFill="1" applyBorder="1" applyAlignment="1">
      <alignment horizontal="right" vertical="center" indent="2"/>
    </xf>
    <xf numFmtId="0" fontId="28" fillId="0" borderId="0" xfId="39" applyFont="1" applyFill="1" applyBorder="1" applyAlignment="1">
      <alignment horizontal="right" vertical="center" wrapText="1"/>
    </xf>
    <xf numFmtId="0" fontId="28" fillId="0" borderId="0" xfId="39" applyFont="1" applyFill="1" applyBorder="1" applyAlignment="1">
      <alignment horizontal="right" wrapText="1"/>
    </xf>
    <xf numFmtId="0" fontId="28" fillId="0" borderId="0" xfId="23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right" vertical="top" indent="1"/>
    </xf>
    <xf numFmtId="0" fontId="29" fillId="0" borderId="0" xfId="0" applyFont="1" applyFill="1" applyBorder="1" applyAlignment="1">
      <alignment horizontal="right" vertical="top"/>
    </xf>
    <xf numFmtId="0" fontId="20" fillId="0" borderId="17" xfId="21" applyFont="1" applyFill="1" applyBorder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34" fillId="0" borderId="0" xfId="0" applyFont="1"/>
    <xf numFmtId="0" fontId="34" fillId="0" borderId="0" xfId="0" applyFont="1" applyAlignment="1">
      <alignment horizontal="left" vertical="center"/>
    </xf>
    <xf numFmtId="0" fontId="35" fillId="0" borderId="0" xfId="0" applyFont="1"/>
    <xf numFmtId="0" fontId="36" fillId="0" borderId="0" xfId="0" applyFont="1" applyAlignment="1">
      <alignment horizontal="right"/>
    </xf>
    <xf numFmtId="0" fontId="36" fillId="0" borderId="0" xfId="0" applyFont="1"/>
    <xf numFmtId="0" fontId="37" fillId="0" borderId="0" xfId="0" applyFont="1"/>
    <xf numFmtId="0" fontId="36" fillId="0" borderId="0" xfId="0" applyFont="1" applyAlignment="1">
      <alignment horizontal="right" indent="1"/>
    </xf>
    <xf numFmtId="0" fontId="36" fillId="5" borderId="4" xfId="10" applyFont="1" applyAlignment="1">
      <alignment horizontal="center"/>
    </xf>
    <xf numFmtId="0" fontId="36" fillId="5" borderId="4" xfId="10" applyFont="1" applyAlignment="1">
      <alignment horizontal="right"/>
    </xf>
    <xf numFmtId="0" fontId="3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/>
    <xf numFmtId="0" fontId="22" fillId="0" borderId="0" xfId="1" applyFont="1" applyAlignment="1">
      <alignment horizontal="right"/>
    </xf>
    <xf numFmtId="0" fontId="38" fillId="12" borderId="0" xfId="22" applyFont="1" applyAlignment="1">
      <alignment horizontal="center"/>
    </xf>
    <xf numFmtId="0" fontId="28" fillId="0" borderId="0" xfId="23" applyFont="1" applyFill="1" applyBorder="1" applyAlignment="1">
      <alignment horizontal="right" vertical="center"/>
    </xf>
    <xf numFmtId="0" fontId="29" fillId="0" borderId="0" xfId="0" applyFont="1" applyAlignment="1">
      <alignment wrapText="1"/>
    </xf>
    <xf numFmtId="0" fontId="19" fillId="0" borderId="18" xfId="10" applyFont="1" applyFill="1" applyBorder="1"/>
    <xf numFmtId="0" fontId="39" fillId="0" borderId="0" xfId="0" applyFont="1" applyAlignment="1">
      <alignment vertical="top"/>
    </xf>
    <xf numFmtId="0" fontId="39" fillId="0" borderId="0" xfId="0" applyFont="1" applyAlignment="1">
      <alignment horizontal="left" vertical="top"/>
    </xf>
    <xf numFmtId="0" fontId="39" fillId="0" borderId="0" xfId="0" applyFont="1"/>
    <xf numFmtId="0" fontId="40" fillId="0" borderId="0" xfId="0" applyFont="1"/>
    <xf numFmtId="0" fontId="41" fillId="0" borderId="0" xfId="0" applyFont="1" applyAlignment="1">
      <alignment vertical="top"/>
    </xf>
    <xf numFmtId="0" fontId="41" fillId="0" borderId="0" xfId="0" applyFont="1" applyAlignment="1">
      <alignment horizontal="left" vertical="top"/>
    </xf>
    <xf numFmtId="0" fontId="41" fillId="0" borderId="0" xfId="0" applyFont="1"/>
    <xf numFmtId="0" fontId="39" fillId="0" borderId="0" xfId="0" applyFont="1" applyFill="1"/>
    <xf numFmtId="0" fontId="39" fillId="0" borderId="0" xfId="10" applyFont="1" applyFill="1" applyBorder="1"/>
    <xf numFmtId="0" fontId="39" fillId="0" borderId="0" xfId="0" applyFont="1" applyFill="1" applyBorder="1"/>
    <xf numFmtId="0" fontId="39" fillId="0" borderId="0" xfId="0" applyFont="1" applyAlignment="1">
      <alignment horizontal="center" wrapText="1"/>
    </xf>
    <xf numFmtId="0" fontId="42" fillId="0" borderId="0" xfId="1" applyFont="1"/>
    <xf numFmtId="0" fontId="40" fillId="0" borderId="0" xfId="1" applyFont="1" applyAlignment="1">
      <alignment horizontal="left" vertical="top"/>
    </xf>
    <xf numFmtId="0" fontId="40" fillId="0" borderId="0" xfId="1" applyFont="1"/>
    <xf numFmtId="0" fontId="43" fillId="0" borderId="0" xfId="0" applyFont="1" applyAlignment="1">
      <alignment horizontal="left" vertical="top"/>
    </xf>
    <xf numFmtId="0" fontId="43" fillId="0" borderId="0" xfId="0" applyFont="1"/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Fill="1" applyAlignment="1">
      <alignment vertical="top"/>
    </xf>
    <xf numFmtId="0" fontId="39" fillId="0" borderId="0" xfId="0" applyFont="1" applyFill="1" applyAlignment="1">
      <alignment horizontal="left" vertical="top"/>
    </xf>
    <xf numFmtId="0" fontId="39" fillId="0" borderId="0" xfId="0" applyFont="1" applyFill="1" applyBorder="1" applyAlignment="1">
      <alignment vertical="top"/>
    </xf>
    <xf numFmtId="0" fontId="39" fillId="0" borderId="0" xfId="0" applyFont="1" applyFill="1" applyBorder="1" applyAlignment="1">
      <alignment horizontal="left" vertical="top"/>
    </xf>
    <xf numFmtId="0" fontId="21" fillId="0" borderId="0" xfId="0" applyFont="1" applyAlignment="1">
      <alignment vertical="top"/>
    </xf>
    <xf numFmtId="0" fontId="19" fillId="12" borderId="0" xfId="22" applyFont="1" applyAlignment="1">
      <alignment horizontal="left" vertical="center"/>
    </xf>
    <xf numFmtId="0" fontId="32" fillId="12" borderId="0" xfId="22" applyFont="1"/>
    <xf numFmtId="0" fontId="19" fillId="12" borderId="0" xfId="22" applyFont="1"/>
    <xf numFmtId="0" fontId="44" fillId="12" borderId="0" xfId="22" applyFont="1" applyAlignment="1">
      <alignment horizontal="center"/>
    </xf>
    <xf numFmtId="0" fontId="19" fillId="33" borderId="12" xfId="22" applyFont="1" applyFill="1" applyBorder="1" applyAlignment="1">
      <alignment horizontal="left" vertical="center"/>
    </xf>
    <xf numFmtId="0" fontId="19" fillId="33" borderId="12" xfId="22" applyFont="1" applyFill="1" applyBorder="1"/>
    <xf numFmtId="0" fontId="19" fillId="33" borderId="12" xfId="22" applyFont="1" applyFill="1" applyBorder="1" applyAlignment="1">
      <alignment horizontal="right"/>
    </xf>
    <xf numFmtId="0" fontId="19" fillId="33" borderId="0" xfId="22" applyFont="1" applyFill="1" applyBorder="1" applyAlignment="1">
      <alignment horizontal="left" vertical="center"/>
    </xf>
    <xf numFmtId="0" fontId="19" fillId="33" borderId="0" xfId="22" applyFont="1" applyFill="1" applyBorder="1"/>
    <xf numFmtId="0" fontId="19" fillId="33" borderId="0" xfId="22" applyFont="1" applyFill="1" applyBorder="1" applyAlignment="1">
      <alignment horizontal="right"/>
    </xf>
    <xf numFmtId="0" fontId="19" fillId="12" borderId="0" xfId="22" applyFont="1" applyAlignment="1">
      <alignment horizontal="left" vertical="center" indent="2"/>
    </xf>
    <xf numFmtId="0" fontId="19" fillId="0" borderId="0" xfId="0" applyFont="1" applyAlignment="1">
      <alignment horizontal="left" vertical="center" indent="2"/>
    </xf>
    <xf numFmtId="0" fontId="19" fillId="0" borderId="0" xfId="0" applyFont="1" applyAlignment="1">
      <alignment horizontal="right" indent="1"/>
    </xf>
    <xf numFmtId="0" fontId="19" fillId="24" borderId="0" xfId="34" applyFont="1" applyAlignment="1">
      <alignment horizontal="left" vertical="center"/>
    </xf>
    <xf numFmtId="0" fontId="32" fillId="24" borderId="0" xfId="34" applyFont="1" applyAlignment="1">
      <alignment vertical="center"/>
    </xf>
    <xf numFmtId="0" fontId="27" fillId="0" borderId="0" xfId="0" applyFont="1"/>
    <xf numFmtId="0" fontId="32" fillId="24" borderId="0" xfId="34" applyFont="1"/>
    <xf numFmtId="0" fontId="19" fillId="0" borderId="0" xfId="0" applyFont="1" applyAlignment="1"/>
    <xf numFmtId="0" fontId="19" fillId="0" borderId="0" xfId="0" applyFont="1" applyAlignment="1">
      <alignment wrapText="1"/>
    </xf>
    <xf numFmtId="0" fontId="32" fillId="0" borderId="0" xfId="0" applyFont="1"/>
    <xf numFmtId="0" fontId="19" fillId="0" borderId="0" xfId="0" applyFont="1" applyBorder="1" applyAlignment="1">
      <alignment vertical="center"/>
    </xf>
    <xf numFmtId="0" fontId="32" fillId="0" borderId="0" xfId="1" applyFont="1" applyAlignment="1">
      <alignment horizontal="left"/>
    </xf>
    <xf numFmtId="0" fontId="32" fillId="0" borderId="0" xfId="1" applyFont="1"/>
    <xf numFmtId="0" fontId="32" fillId="0" borderId="0" xfId="0" applyFont="1" applyBorder="1"/>
    <xf numFmtId="0" fontId="45" fillId="0" borderId="0" xfId="0" applyFont="1" applyBorder="1"/>
    <xf numFmtId="0" fontId="19" fillId="0" borderId="0" xfId="1" applyFont="1" applyAlignment="1">
      <alignment horizontal="left" vertical="center"/>
    </xf>
    <xf numFmtId="0" fontId="19" fillId="0" borderId="0" xfId="1" applyFont="1"/>
    <xf numFmtId="0" fontId="32" fillId="31" borderId="0" xfId="41" applyFont="1" applyAlignment="1">
      <alignment horizontal="left" vertical="center"/>
    </xf>
    <xf numFmtId="0" fontId="32" fillId="31" borderId="0" xfId="41" applyFont="1" applyAlignment="1">
      <alignment vertical="center"/>
    </xf>
    <xf numFmtId="0" fontId="32" fillId="11" borderId="0" xfId="21" applyFont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21" applyFont="1" applyFill="1" applyBorder="1" applyAlignment="1">
      <alignment vertical="center" wrapText="1"/>
    </xf>
    <xf numFmtId="0" fontId="19" fillId="0" borderId="0" xfId="21" applyFont="1" applyFill="1" applyBorder="1" applyAlignment="1">
      <alignment vertical="center"/>
    </xf>
    <xf numFmtId="0" fontId="32" fillId="11" borderId="0" xfId="21" applyFont="1" applyBorder="1" applyAlignment="1">
      <alignment vertical="center" wrapText="1"/>
    </xf>
    <xf numFmtId="0" fontId="27" fillId="0" borderId="0" xfId="21" applyFont="1" applyFill="1" applyBorder="1" applyAlignment="1">
      <alignment horizontal="left" vertical="center" wrapText="1"/>
    </xf>
    <xf numFmtId="0" fontId="19" fillId="0" borderId="0" xfId="0" applyFont="1" applyBorder="1" applyAlignment="1"/>
    <xf numFmtId="0" fontId="19" fillId="0" borderId="0" xfId="21" applyFont="1" applyFill="1" applyBorder="1" applyAlignment="1">
      <alignment horizontal="left"/>
    </xf>
    <xf numFmtId="0" fontId="19" fillId="0" borderId="0" xfId="21" applyFont="1" applyFill="1" applyBorder="1" applyAlignment="1">
      <alignment wrapText="1"/>
    </xf>
    <xf numFmtId="0" fontId="47" fillId="0" borderId="0" xfId="39" applyFont="1" applyFill="1" applyBorder="1" applyAlignment="1">
      <alignment horizontal="right" vertical="center" wrapText="1"/>
    </xf>
    <xf numFmtId="0" fontId="47" fillId="0" borderId="15" xfId="23" applyFont="1" applyFill="1" applyBorder="1" applyAlignment="1">
      <alignment horizontal="right" vertical="center" wrapText="1"/>
    </xf>
    <xf numFmtId="0" fontId="47" fillId="0" borderId="0" xfId="23" applyFont="1" applyFill="1" applyBorder="1" applyAlignment="1">
      <alignment horizontal="right" vertical="top" wrapText="1"/>
    </xf>
    <xf numFmtId="0" fontId="47" fillId="0" borderId="0" xfId="39" applyFont="1" applyFill="1" applyBorder="1" applyAlignment="1">
      <alignment horizontal="right" wrapText="1"/>
    </xf>
    <xf numFmtId="0" fontId="19" fillId="0" borderId="0" xfId="0" applyFont="1" applyBorder="1" applyAlignment="1">
      <alignment horizontal="left"/>
    </xf>
    <xf numFmtId="0" fontId="19" fillId="0" borderId="0" xfId="21" applyFont="1" applyFill="1" applyBorder="1" applyAlignment="1">
      <alignment vertical="top" wrapText="1"/>
    </xf>
    <xf numFmtId="0" fontId="32" fillId="11" borderId="0" xfId="21" applyFont="1" applyBorder="1" applyAlignment="1">
      <alignment vertical="top" wrapText="1"/>
    </xf>
    <xf numFmtId="0" fontId="32" fillId="31" borderId="0" xfId="41" applyFont="1" applyAlignment="1">
      <alignment horizontal="left"/>
    </xf>
    <xf numFmtId="0" fontId="32" fillId="31" borderId="0" xfId="41" applyFont="1"/>
    <xf numFmtId="0" fontId="19" fillId="31" borderId="0" xfId="41" applyFont="1" applyAlignment="1">
      <alignment vertical="center"/>
    </xf>
    <xf numFmtId="0" fontId="27" fillId="0" borderId="0" xfId="0" applyFont="1" applyAlignment="1">
      <alignment horizontal="left" vertical="center" indent="1"/>
    </xf>
    <xf numFmtId="0" fontId="32" fillId="0" borderId="0" xfId="21" applyFont="1" applyFill="1" applyBorder="1" applyAlignment="1">
      <alignment vertical="center" wrapText="1"/>
    </xf>
    <xf numFmtId="0" fontId="19" fillId="31" borderId="0" xfId="41" applyFont="1" applyAlignment="1">
      <alignment horizontal="left"/>
    </xf>
    <xf numFmtId="0" fontId="27" fillId="0" borderId="0" xfId="21" applyFont="1" applyFill="1" applyBorder="1" applyAlignment="1">
      <alignment horizontal="left" vertical="top" indent="1"/>
    </xf>
    <xf numFmtId="0" fontId="47" fillId="0" borderId="0" xfId="39" applyFont="1" applyFill="1" applyBorder="1" applyAlignment="1">
      <alignment horizontal="right" vertical="center"/>
    </xf>
    <xf numFmtId="0" fontId="47" fillId="0" borderId="0" xfId="23" applyFont="1" applyFill="1" applyBorder="1" applyAlignment="1">
      <alignment horizontal="right" vertical="top"/>
    </xf>
    <xf numFmtId="0" fontId="47" fillId="0" borderId="0" xfId="39" applyFont="1" applyFill="1" applyBorder="1" applyAlignment="1">
      <alignment horizontal="right" vertical="top"/>
    </xf>
    <xf numFmtId="0" fontId="46" fillId="0" borderId="0" xfId="0" applyFont="1"/>
    <xf numFmtId="0" fontId="48" fillId="11" borderId="0" xfId="21" applyFont="1" applyBorder="1" applyAlignment="1">
      <alignment horizontal="right" vertical="center" wrapText="1"/>
    </xf>
    <xf numFmtId="0" fontId="49" fillId="0" borderId="0" xfId="23" applyFont="1" applyFill="1" applyBorder="1" applyAlignment="1">
      <alignment horizontal="right" vertical="center" indent="1"/>
    </xf>
    <xf numFmtId="0" fontId="48" fillId="31" borderId="0" xfId="41" applyFont="1" applyAlignment="1">
      <alignment horizontal="right"/>
    </xf>
    <xf numFmtId="0" fontId="49" fillId="0" borderId="0" xfId="23" applyFont="1" applyFill="1" applyBorder="1" applyAlignment="1">
      <alignment horizontal="right" vertical="center" indent="2"/>
    </xf>
    <xf numFmtId="0" fontId="49" fillId="0" borderId="0" xfId="0" applyFont="1" applyFill="1" applyBorder="1" applyAlignment="1">
      <alignment horizontal="right" vertical="top" indent="1"/>
    </xf>
    <xf numFmtId="0" fontId="19" fillId="0" borderId="0" xfId="41" applyFont="1" applyFill="1" applyAlignment="1">
      <alignment vertical="center"/>
    </xf>
    <xf numFmtId="0" fontId="19" fillId="12" borderId="0" xfId="22" applyFont="1" applyAlignment="1">
      <alignment horizontal="center" vertical="center"/>
    </xf>
    <xf numFmtId="0" fontId="44" fillId="12" borderId="12" xfId="22" applyFont="1" applyBorder="1" applyAlignment="1">
      <alignment horizontal="center"/>
    </xf>
    <xf numFmtId="0" fontId="19" fillId="33" borderId="12" xfId="22" applyFont="1" applyFill="1" applyBorder="1" applyAlignment="1">
      <alignment horizontal="center" vertical="center"/>
    </xf>
    <xf numFmtId="0" fontId="19" fillId="33" borderId="0" xfId="22" applyFont="1" applyFill="1" applyBorder="1" applyAlignment="1">
      <alignment horizontal="center" vertical="center"/>
    </xf>
    <xf numFmtId="0" fontId="19" fillId="12" borderId="0" xfId="22" applyFont="1" applyAlignment="1">
      <alignment horizontal="left" indent="2"/>
    </xf>
    <xf numFmtId="0" fontId="19" fillId="0" borderId="0" xfId="0" applyFont="1" applyAlignment="1">
      <alignment horizontal="left" indent="2"/>
    </xf>
    <xf numFmtId="0" fontId="19" fillId="0" borderId="0" xfId="1" applyFont="1" applyBorder="1"/>
    <xf numFmtId="0" fontId="50" fillId="0" borderId="0" xfId="1" applyFont="1" applyAlignment="1">
      <alignment horizontal="left" vertical="center"/>
    </xf>
    <xf numFmtId="0" fontId="45" fillId="0" borderId="0" xfId="1" applyFont="1" applyBorder="1"/>
    <xf numFmtId="0" fontId="50" fillId="0" borderId="0" xfId="1" applyFont="1" applyBorder="1"/>
    <xf numFmtId="0" fontId="50" fillId="0" borderId="0" xfId="1" applyFont="1"/>
    <xf numFmtId="0" fontId="51" fillId="0" borderId="0" xfId="0" applyFont="1"/>
    <xf numFmtId="0" fontId="52" fillId="0" borderId="0" xfId="0" applyFont="1"/>
    <xf numFmtId="0" fontId="47" fillId="0" borderId="0" xfId="23" applyFont="1" applyFill="1" applyBorder="1" applyAlignment="1">
      <alignment horizontal="left" vertical="center" indent="2"/>
    </xf>
    <xf numFmtId="0" fontId="47" fillId="0" borderId="0" xfId="23" applyFont="1" applyFill="1" applyBorder="1" applyAlignment="1">
      <alignment horizontal="left" vertical="center"/>
    </xf>
    <xf numFmtId="0" fontId="53" fillId="0" borderId="0" xfId="1" applyFont="1"/>
    <xf numFmtId="0" fontId="47" fillId="0" borderId="0" xfId="23" applyFont="1" applyFill="1" applyBorder="1" applyAlignment="1">
      <alignment horizontal="right" vertical="center"/>
    </xf>
    <xf numFmtId="0" fontId="47" fillId="0" borderId="0" xfId="23" applyFont="1" applyFill="1" applyBorder="1" applyAlignment="1">
      <alignment vertical="top" wrapText="1"/>
    </xf>
    <xf numFmtId="0" fontId="47" fillId="0" borderId="0" xfId="23" applyFont="1" applyFill="1" applyBorder="1" applyAlignment="1">
      <alignment vertical="center" wrapText="1"/>
    </xf>
    <xf numFmtId="0" fontId="47" fillId="0" borderId="15" xfId="23" applyFont="1" applyFill="1" applyBorder="1" applyAlignment="1">
      <alignment horizontal="right" vertical="top" wrapText="1"/>
    </xf>
    <xf numFmtId="0" fontId="19" fillId="0" borderId="0" xfId="0" applyFont="1" applyFill="1" applyBorder="1" applyAlignment="1">
      <alignment horizontal="right" vertical="center"/>
    </xf>
    <xf numFmtId="0" fontId="47" fillId="0" borderId="0" xfId="39" applyFont="1" applyFill="1" applyBorder="1" applyAlignment="1">
      <alignment horizontal="right" vertical="top" wrapText="1"/>
    </xf>
    <xf numFmtId="0" fontId="49" fillId="0" borderId="0" xfId="0" applyFont="1" applyAlignment="1">
      <alignment horizontal="right" indent="1"/>
    </xf>
    <xf numFmtId="0" fontId="49" fillId="0" borderId="0" xfId="0" applyFont="1" applyAlignment="1">
      <alignment horizontal="left"/>
    </xf>
    <xf numFmtId="0" fontId="48" fillId="31" borderId="0" xfId="41" applyFont="1"/>
    <xf numFmtId="0" fontId="49" fillId="0" borderId="0" xfId="0" applyFont="1"/>
    <xf numFmtId="0" fontId="49" fillId="31" borderId="0" xfId="41" applyFont="1" applyAlignment="1">
      <alignment vertical="center"/>
    </xf>
    <xf numFmtId="0" fontId="48" fillId="11" borderId="0" xfId="21" applyFont="1" applyBorder="1" applyAlignment="1">
      <alignment vertical="center" wrapText="1"/>
    </xf>
    <xf numFmtId="0" fontId="54" fillId="0" borderId="15" xfId="23" applyFont="1" applyFill="1" applyBorder="1" applyAlignment="1">
      <alignment horizontal="right" vertical="center" wrapText="1"/>
    </xf>
    <xf numFmtId="0" fontId="55" fillId="0" borderId="0" xfId="0" applyFont="1"/>
    <xf numFmtId="0" fontId="49" fillId="12" borderId="0" xfId="22" applyFont="1"/>
    <xf numFmtId="0" fontId="48" fillId="12" borderId="0" xfId="22" applyFont="1" applyAlignment="1">
      <alignment horizontal="center"/>
    </xf>
    <xf numFmtId="0" fontId="49" fillId="33" borderId="12" xfId="22" applyFont="1" applyFill="1" applyBorder="1"/>
    <xf numFmtId="0" fontId="49" fillId="33" borderId="0" xfId="22" applyFont="1" applyFill="1" applyBorder="1"/>
    <xf numFmtId="0" fontId="49" fillId="5" borderId="4" xfId="10" applyFont="1"/>
    <xf numFmtId="0" fontId="49" fillId="5" borderId="4" xfId="10" applyFont="1" applyAlignment="1">
      <alignment horizontal="right"/>
    </xf>
    <xf numFmtId="0" fontId="49" fillId="0" borderId="0" xfId="0" applyFont="1" applyAlignment="1">
      <alignment horizontal="right"/>
    </xf>
    <xf numFmtId="0" fontId="49" fillId="24" borderId="0" xfId="34" applyFont="1"/>
    <xf numFmtId="0" fontId="49" fillId="24" borderId="0" xfId="34" applyFont="1" applyAlignment="1">
      <alignment horizontal="right"/>
    </xf>
    <xf numFmtId="0" fontId="49" fillId="25" borderId="0" xfId="35" applyFont="1" applyAlignment="1">
      <alignment horizontal="center"/>
    </xf>
    <xf numFmtId="0" fontId="49" fillId="5" borderId="4" xfId="10" applyFont="1" applyAlignment="1">
      <alignment horizontal="center"/>
    </xf>
    <xf numFmtId="0" fontId="49" fillId="0" borderId="0" xfId="19" applyFont="1" applyFill="1"/>
    <xf numFmtId="0" fontId="49" fillId="0" borderId="0" xfId="0" applyFont="1" applyAlignment="1">
      <alignment horizontal="center" wrapText="1"/>
    </xf>
    <xf numFmtId="0" fontId="48" fillId="0" borderId="0" xfId="1" applyFont="1"/>
    <xf numFmtId="0" fontId="49" fillId="5" borderId="4" xfId="1" applyFont="1" applyFill="1" applyBorder="1" applyAlignment="1">
      <alignment horizontal="right"/>
    </xf>
    <xf numFmtId="0" fontId="49" fillId="5" borderId="4" xfId="10" applyFont="1" applyAlignment="1">
      <alignment horizontal="right" vertical="center"/>
    </xf>
    <xf numFmtId="0" fontId="48" fillId="31" borderId="0" xfId="41" applyFont="1" applyAlignment="1">
      <alignment vertical="center"/>
    </xf>
    <xf numFmtId="0" fontId="49" fillId="0" borderId="0" xfId="0" applyFont="1" applyBorder="1" applyAlignment="1">
      <alignment horizontal="left" indent="1"/>
    </xf>
    <xf numFmtId="0" fontId="49" fillId="24" borderId="10" xfId="34" applyFont="1" applyBorder="1" applyAlignment="1">
      <alignment horizontal="right" vertical="center" wrapText="1"/>
    </xf>
    <xf numFmtId="0" fontId="49" fillId="24" borderId="14" xfId="34" applyFont="1" applyBorder="1" applyAlignment="1">
      <alignment horizontal="right" vertical="center" wrapText="1"/>
    </xf>
    <xf numFmtId="0" fontId="49" fillId="0" borderId="0" xfId="0" applyFont="1" applyAlignment="1">
      <alignment horizontal="right" vertical="top" wrapText="1"/>
    </xf>
    <xf numFmtId="0" fontId="49" fillId="11" borderId="10" xfId="21" applyFont="1" applyBorder="1" applyAlignment="1">
      <alignment horizontal="right" vertical="center" wrapText="1"/>
    </xf>
    <xf numFmtId="0" fontId="49" fillId="0" borderId="0" xfId="0" applyFont="1" applyBorder="1"/>
    <xf numFmtId="0" fontId="49" fillId="0" borderId="15" xfId="0" applyFont="1" applyBorder="1"/>
    <xf numFmtId="0" fontId="49" fillId="11" borderId="14" xfId="21" applyFont="1" applyBorder="1" applyAlignment="1">
      <alignment horizontal="right" vertical="center" wrapText="1"/>
    </xf>
    <xf numFmtId="0" fontId="49" fillId="0" borderId="0" xfId="23" applyFont="1" applyFill="1" applyBorder="1" applyAlignment="1">
      <alignment vertical="top" wrapText="1"/>
    </xf>
    <xf numFmtId="0" fontId="56" fillId="0" borderId="0" xfId="23" applyFont="1" applyFill="1" applyBorder="1" applyAlignment="1">
      <alignment vertical="top"/>
    </xf>
    <xf numFmtId="0" fontId="49" fillId="0" borderId="11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49" fillId="0" borderId="0" xfId="23" applyFont="1" applyFill="1" applyBorder="1" applyAlignment="1">
      <alignment vertical="center" wrapText="1"/>
    </xf>
    <xf numFmtId="0" fontId="47" fillId="0" borderId="0" xfId="0" applyFont="1" applyFill="1" applyBorder="1" applyAlignment="1">
      <alignment vertical="center" wrapText="1"/>
    </xf>
    <xf numFmtId="0" fontId="49" fillId="0" borderId="0" xfId="19" applyFont="1" applyFill="1" applyBorder="1" applyAlignment="1">
      <alignment vertical="center"/>
    </xf>
    <xf numFmtId="0" fontId="47" fillId="0" borderId="0" xfId="39" applyFont="1" applyFill="1" applyBorder="1" applyAlignment="1">
      <alignment vertical="top" wrapText="1"/>
    </xf>
    <xf numFmtId="0" fontId="49" fillId="0" borderId="0" xfId="0" applyFont="1" applyFill="1" applyBorder="1" applyAlignment="1">
      <alignment horizontal="right"/>
    </xf>
    <xf numFmtId="0" fontId="49" fillId="0" borderId="0" xfId="22" applyFont="1" applyFill="1" applyBorder="1" applyAlignment="1">
      <alignment horizontal="right" vertical="center" wrapText="1"/>
    </xf>
    <xf numFmtId="0" fontId="49" fillId="0" borderId="0" xfId="0" applyFont="1" applyFill="1" applyAlignment="1">
      <alignment vertical="center"/>
    </xf>
    <xf numFmtId="0" fontId="49" fillId="0" borderId="0" xfId="0" applyFont="1" applyBorder="1" applyAlignment="1">
      <alignment horizontal="right"/>
    </xf>
    <xf numFmtId="0" fontId="49" fillId="0" borderId="16" xfId="0" applyFont="1" applyBorder="1" applyAlignment="1">
      <alignment horizontal="right" vertical="center"/>
    </xf>
    <xf numFmtId="0" fontId="49" fillId="11" borderId="14" xfId="21" applyFont="1" applyBorder="1" applyAlignment="1">
      <alignment horizontal="right" vertical="top" wrapText="1"/>
    </xf>
    <xf numFmtId="0" fontId="47" fillId="0" borderId="0" xfId="39" applyFont="1" applyFill="1" applyBorder="1" applyAlignment="1">
      <alignment vertical="center" wrapText="1"/>
    </xf>
    <xf numFmtId="0" fontId="49" fillId="11" borderId="10" xfId="21" applyFont="1" applyBorder="1" applyAlignment="1">
      <alignment horizontal="right" vertical="top" wrapText="1"/>
    </xf>
    <xf numFmtId="0" fontId="48" fillId="11" borderId="0" xfId="21" applyFont="1" applyBorder="1" applyAlignment="1">
      <alignment vertical="center"/>
    </xf>
    <xf numFmtId="0" fontId="49" fillId="0" borderId="0" xfId="23" applyFont="1" applyFill="1" applyBorder="1" applyAlignment="1">
      <alignment horizontal="left" vertical="top" wrapText="1" indent="1"/>
    </xf>
    <xf numFmtId="0" fontId="49" fillId="0" borderId="0" xfId="0" applyFont="1" applyFill="1" applyBorder="1"/>
    <xf numFmtId="0" fontId="49" fillId="0" borderId="0" xfId="19" applyFont="1" applyFill="1" applyBorder="1" applyAlignment="1">
      <alignment horizontal="right" vertical="top"/>
    </xf>
    <xf numFmtId="0" fontId="48" fillId="11" borderId="0" xfId="21" applyFont="1" applyBorder="1" applyAlignment="1">
      <alignment vertical="top" wrapText="1"/>
    </xf>
    <xf numFmtId="0" fontId="49" fillId="31" borderId="0" xfId="41" applyFont="1"/>
    <xf numFmtId="0" fontId="48" fillId="0" borderId="0" xfId="21" applyFont="1" applyFill="1" applyBorder="1" applyAlignment="1">
      <alignment vertical="center" wrapText="1"/>
    </xf>
    <xf numFmtId="0" fontId="49" fillId="0" borderId="0" xfId="0" applyFont="1" applyAlignment="1">
      <alignment vertical="top"/>
    </xf>
    <xf numFmtId="0" fontId="49" fillId="0" borderId="0" xfId="0" applyFont="1" applyFill="1" applyAlignment="1">
      <alignment vertical="top"/>
    </xf>
    <xf numFmtId="0" fontId="47" fillId="0" borderId="0" xfId="39" applyFont="1" applyFill="1" applyBorder="1" applyAlignment="1">
      <alignment horizontal="left" vertical="top"/>
    </xf>
    <xf numFmtId="0" fontId="49" fillId="0" borderId="0" xfId="0" applyFont="1" applyBorder="1" applyAlignment="1">
      <alignment vertical="top"/>
    </xf>
    <xf numFmtId="0" fontId="49" fillId="0" borderId="17" xfId="21" applyFont="1" applyFill="1" applyBorder="1" applyAlignment="1">
      <alignment horizontal="right" vertical="center" wrapText="1"/>
    </xf>
    <xf numFmtId="0" fontId="49" fillId="0" borderId="0" xfId="0" applyFont="1" applyFill="1" applyBorder="1" applyAlignment="1">
      <alignment vertical="top"/>
    </xf>
    <xf numFmtId="0" fontId="49" fillId="0" borderId="0" xfId="21" applyFont="1" applyFill="1" applyBorder="1" applyAlignment="1">
      <alignment horizontal="right" vertical="center" wrapText="1"/>
    </xf>
    <xf numFmtId="0" fontId="49" fillId="0" borderId="0" xfId="41" applyFont="1" applyFill="1" applyAlignment="1">
      <alignment vertical="center"/>
    </xf>
    <xf numFmtId="0" fontId="49" fillId="12" borderId="0" xfId="22" applyFont="1" applyAlignment="1">
      <alignment horizontal="right"/>
    </xf>
    <xf numFmtId="0" fontId="49" fillId="33" borderId="12" xfId="22" applyFont="1" applyFill="1" applyBorder="1" applyAlignment="1">
      <alignment horizontal="right"/>
    </xf>
    <xf numFmtId="0" fontId="49" fillId="33" borderId="0" xfId="22" applyFont="1" applyFill="1" applyBorder="1" applyAlignment="1">
      <alignment horizontal="right"/>
    </xf>
    <xf numFmtId="0" fontId="48" fillId="12" borderId="0" xfId="22" applyFont="1" applyAlignment="1">
      <alignment horizontal="right"/>
    </xf>
    <xf numFmtId="0" fontId="49" fillId="0" borderId="0" xfId="19" applyFont="1" applyFill="1" applyAlignment="1">
      <alignment horizontal="right"/>
    </xf>
    <xf numFmtId="0" fontId="49" fillId="0" borderId="0" xfId="0" applyFont="1" applyAlignment="1">
      <alignment horizontal="right" wrapText="1"/>
    </xf>
    <xf numFmtId="0" fontId="48" fillId="0" borderId="0" xfId="1" applyFont="1" applyAlignment="1">
      <alignment horizontal="right"/>
    </xf>
    <xf numFmtId="0" fontId="49" fillId="0" borderId="0" xfId="1" applyFont="1" applyAlignment="1">
      <alignment horizontal="right" indent="1"/>
    </xf>
    <xf numFmtId="0" fontId="49" fillId="0" borderId="0" xfId="0" applyFont="1" applyAlignment="1">
      <alignment horizontal="right" indent="2"/>
    </xf>
    <xf numFmtId="0" fontId="48" fillId="31" borderId="0" xfId="41" applyFont="1" applyAlignment="1">
      <alignment horizontal="right" vertical="center"/>
    </xf>
    <xf numFmtId="0" fontId="48" fillId="11" borderId="0" xfId="21" applyFont="1" applyBorder="1" applyAlignment="1">
      <alignment horizontal="right" vertical="top" wrapText="1"/>
    </xf>
    <xf numFmtId="0" fontId="47" fillId="0" borderId="0" xfId="0" applyFont="1" applyBorder="1" applyAlignment="1">
      <alignment horizontal="right" vertical="top"/>
    </xf>
    <xf numFmtId="0" fontId="47" fillId="0" borderId="0" xfId="0" applyFont="1" applyAlignment="1">
      <alignment horizontal="right"/>
    </xf>
    <xf numFmtId="0" fontId="47" fillId="0" borderId="0" xfId="0" applyFont="1" applyFill="1" applyBorder="1" applyAlignment="1">
      <alignment horizontal="right" vertical="top"/>
    </xf>
    <xf numFmtId="0" fontId="47" fillId="0" borderId="0" xfId="23" applyFont="1" applyFill="1" applyBorder="1" applyAlignment="1">
      <alignment horizontal="right" vertical="center" wrapText="1"/>
    </xf>
    <xf numFmtId="0" fontId="49" fillId="0" borderId="0" xfId="23" applyFont="1" applyFill="1" applyBorder="1" applyAlignment="1">
      <alignment horizontal="right" vertical="center"/>
    </xf>
    <xf numFmtId="0" fontId="47" fillId="0" borderId="0" xfId="0" applyFont="1" applyFill="1" applyBorder="1" applyAlignment="1">
      <alignment horizontal="right" vertical="top" wrapText="1"/>
    </xf>
    <xf numFmtId="0" fontId="48" fillId="11" borderId="0" xfId="21" applyFont="1" applyBorder="1" applyAlignment="1">
      <alignment horizontal="right" vertical="center"/>
    </xf>
    <xf numFmtId="0" fontId="49" fillId="0" borderId="0" xfId="23" applyFont="1" applyFill="1" applyBorder="1" applyAlignment="1">
      <alignment horizontal="right" vertical="top" wrapText="1" indent="1"/>
    </xf>
    <xf numFmtId="0" fontId="49" fillId="31" borderId="0" xfId="41" applyFont="1" applyAlignment="1">
      <alignment horizontal="right"/>
    </xf>
    <xf numFmtId="0" fontId="49" fillId="31" borderId="0" xfId="41" applyFont="1" applyAlignment="1">
      <alignment horizontal="right" vertical="center"/>
    </xf>
    <xf numFmtId="0" fontId="47" fillId="0" borderId="0" xfId="23" applyFont="1" applyFill="1" applyBorder="1" applyAlignment="1">
      <alignment horizontal="right" vertical="top" indent="1"/>
    </xf>
    <xf numFmtId="0" fontId="48" fillId="12" borderId="0" xfId="22" applyFont="1"/>
    <xf numFmtId="0" fontId="57" fillId="0" borderId="0" xfId="0" applyFont="1"/>
    <xf numFmtId="0" fontId="58" fillId="12" borderId="0" xfId="22" applyFont="1"/>
    <xf numFmtId="0" fontId="44" fillId="12" borderId="0" xfId="22" applyFont="1"/>
    <xf numFmtId="0" fontId="48" fillId="0" borderId="0" xfId="1" applyFont="1" applyAlignment="1">
      <alignment horizontal="right" indent="1"/>
    </xf>
    <xf numFmtId="0" fontId="47" fillId="0" borderId="0" xfId="0" applyFont="1"/>
    <xf numFmtId="0" fontId="49" fillId="0" borderId="0" xfId="0" applyFont="1" applyBorder="1" applyAlignment="1">
      <alignment vertical="center"/>
    </xf>
    <xf numFmtId="0" fontId="49" fillId="0" borderId="0" xfId="0" applyFont="1" applyBorder="1" applyAlignment="1">
      <alignment horizontal="right" vertical="top" wrapText="1"/>
    </xf>
    <xf numFmtId="0" fontId="47" fillId="0" borderId="0" xfId="23" applyFont="1" applyFill="1" applyBorder="1" applyAlignment="1">
      <alignment horizontal="right" vertical="center"/>
    </xf>
    <xf numFmtId="0" fontId="59" fillId="5" borderId="4" xfId="10" applyFont="1"/>
    <xf numFmtId="0" fontId="28" fillId="0" borderId="0" xfId="23" applyFont="1" applyFill="1" applyBorder="1" applyAlignment="1">
      <alignment horizontal="left" vertical="top" wrapText="1"/>
    </xf>
    <xf numFmtId="0" fontId="20" fillId="5" borderId="19" xfId="10" applyFont="1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20" fillId="5" borderId="19" xfId="10" applyFont="1" applyBorder="1" applyAlignment="1">
      <alignment horizontal="left" wrapText="1"/>
    </xf>
    <xf numFmtId="0" fontId="20" fillId="5" borderId="21" xfId="10" applyFont="1" applyBorder="1" applyAlignment="1">
      <alignment horizontal="left" wrapText="1"/>
    </xf>
    <xf numFmtId="0" fontId="28" fillId="0" borderId="0" xfId="23" applyFont="1" applyFill="1" applyBorder="1" applyAlignment="1">
      <alignment horizontal="left" vertical="center" wrapText="1"/>
    </xf>
    <xf numFmtId="0" fontId="47" fillId="0" borderId="0" xfId="23" applyFont="1" applyFill="1" applyBorder="1" applyAlignment="1">
      <alignment horizontal="left" vertical="center" wrapText="1"/>
    </xf>
    <xf numFmtId="0" fontId="47" fillId="0" borderId="0" xfId="23" applyFont="1" applyFill="1" applyBorder="1" applyAlignment="1">
      <alignment horizontal="left" vertical="top" wrapText="1"/>
    </xf>
    <xf numFmtId="0" fontId="47" fillId="0" borderId="0" xfId="23" applyFont="1" applyFill="1" applyBorder="1" applyAlignment="1">
      <alignment horizontal="right" vertical="center"/>
    </xf>
    <xf numFmtId="0" fontId="60" fillId="0" borderId="0" xfId="23" applyFont="1" applyFill="1" applyBorder="1" applyAlignment="1">
      <alignment horizontal="left" vertical="center" wrapText="1"/>
    </xf>
    <xf numFmtId="0" fontId="47" fillId="0" borderId="0" xfId="23" applyFont="1" applyFill="1" applyBorder="1" applyAlignment="1">
      <alignment horizontal="right" vertical="center" wrapText="1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3 2" xfId="45" xr:uid="{FB78C319-3D6D-45C7-A636-55EAE583A65E}"/>
    <cellStyle name="40% - Accent4" xfId="33" builtinId="43" customBuiltin="1"/>
    <cellStyle name="40% - Accent5" xfId="37" builtinId="47" customBuiltin="1"/>
    <cellStyle name="40% - Accent6" xfId="41" builtinId="51" customBuiltin="1"/>
    <cellStyle name="40% - Accent6 2" xfId="44" xr:uid="{FEDE68A2-830C-4D7D-87F8-B040A02A3894}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erekening" xfId="12" builtinId="22" customBuiltin="1"/>
    <cellStyle name="Controlecel" xfId="14" builtinId="23" customBuiltin="1"/>
    <cellStyle name="Gekoppelde cel" xfId="13" builtinId="24" customBuiltin="1"/>
    <cellStyle name="Goed" xfId="7" builtinId="26" customBuiltin="1"/>
    <cellStyle name="Invoer" xfId="10" builtinId="20" customBuiltin="1"/>
    <cellStyle name="Kop 1" xfId="3" builtinId="16" customBuiltin="1"/>
    <cellStyle name="Kop 2" xfId="4" builtinId="17" customBuiltin="1"/>
    <cellStyle name="Kop 3" xfId="5" builtinId="18" customBuiltin="1"/>
    <cellStyle name="Kop 4" xfId="6" builtinId="19" customBuiltin="1"/>
    <cellStyle name="Neutraal" xfId="9" builtinId="28" customBuiltin="1"/>
    <cellStyle name="Notitie" xfId="16" builtinId="10" customBuiltin="1"/>
    <cellStyle name="Ongeldig" xfId="8" builtinId="27" customBuiltin="1"/>
    <cellStyle name="RijNiveau_1" xfId="1" builtinId="1" iLevel="0"/>
    <cellStyle name="Standaard" xfId="0" builtinId="0"/>
    <cellStyle name="Standaard 2" xfId="43" xr:uid="{C3A58C41-B9AE-4219-A4FE-734F34559977}"/>
    <cellStyle name="Titel" xfId="2" builtinId="15" customBuiltin="1"/>
    <cellStyle name="Totaal" xfId="18" builtinId="25" customBuiltin="1"/>
    <cellStyle name="Uitvoer" xfId="11" builtinId="21" customBuiltin="1"/>
    <cellStyle name="Verklarende tekst" xfId="17" builtinId="53" customBuiltin="1"/>
    <cellStyle name="Waarschuwingsteks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CACF9-1C61-4398-BFE6-3E2CA3649132}">
  <sheetPr>
    <outlinePr applyStyles="1"/>
  </sheetPr>
  <dimension ref="B1:P451"/>
  <sheetViews>
    <sheetView showGridLines="0" topLeftCell="A56" zoomScale="120" zoomScaleNormal="120" zoomScaleSheetLayoutView="100" workbookViewId="0">
      <selection activeCell="G61" sqref="G61"/>
    </sheetView>
  </sheetViews>
  <sheetFormatPr defaultColWidth="9.140625" defaultRowHeight="12.75" outlineLevelRow="1" x14ac:dyDescent="0.2"/>
  <cols>
    <col min="1" max="1" width="1.7109375" style="3" customWidth="1"/>
    <col min="2" max="2" width="4.7109375" style="44" customWidth="1"/>
    <col min="3" max="3" width="30.85546875" style="17" customWidth="1"/>
    <col min="4" max="4" width="15.7109375" style="17" customWidth="1"/>
    <col min="5" max="5" width="15.42578125" style="18" customWidth="1"/>
    <col min="6" max="6" width="13.42578125" style="17" customWidth="1"/>
    <col min="7" max="8" width="13.42578125" style="3" customWidth="1"/>
    <col min="9" max="9" width="14.85546875" style="17" customWidth="1"/>
    <col min="10" max="10" width="11.28515625" style="3" bestFit="1" customWidth="1"/>
    <col min="11" max="11" width="17" style="203" bestFit="1" customWidth="1"/>
    <col min="12" max="13" width="16.7109375" style="204" bestFit="1" customWidth="1"/>
    <col min="14" max="16" width="9.140625" style="205"/>
    <col min="17" max="16384" width="9.140625" style="3"/>
  </cols>
  <sheetData>
    <row r="1" spans="2:16" ht="16.5" thickBot="1" x14ac:dyDescent="0.3">
      <c r="B1" s="89"/>
      <c r="C1" s="58" t="s">
        <v>342</v>
      </c>
      <c r="D1" s="58"/>
      <c r="E1" s="167"/>
      <c r="F1" s="46" t="s">
        <v>331</v>
      </c>
      <c r="G1" s="199"/>
      <c r="H1" s="199" t="s">
        <v>458</v>
      </c>
    </row>
    <row r="2" spans="2:16" ht="14.45" customHeight="1" x14ac:dyDescent="0.2">
      <c r="B2" s="90"/>
      <c r="C2" s="91" t="s">
        <v>445</v>
      </c>
      <c r="D2" s="91"/>
      <c r="E2" s="168"/>
      <c r="F2" s="49"/>
      <c r="G2" s="49"/>
      <c r="H2" s="49"/>
      <c r="J2" s="17"/>
      <c r="K2" s="205"/>
      <c r="L2" s="203"/>
      <c r="N2" s="204"/>
    </row>
    <row r="3" spans="2:16" ht="14.45" customHeight="1" x14ac:dyDescent="0.2">
      <c r="B3" s="92"/>
      <c r="C3" s="93" t="s">
        <v>444</v>
      </c>
      <c r="D3" s="93"/>
      <c r="E3" s="169"/>
      <c r="F3" s="50"/>
      <c r="G3" s="50"/>
      <c r="H3" s="50"/>
      <c r="J3" s="17"/>
      <c r="K3" s="205"/>
      <c r="L3" s="203"/>
      <c r="N3" s="204"/>
    </row>
    <row r="4" spans="2:16" ht="14.45" customHeight="1" x14ac:dyDescent="0.2">
      <c r="B4" s="92"/>
      <c r="C4" s="93" t="s">
        <v>967</v>
      </c>
      <c r="D4" s="93"/>
      <c r="E4" s="169"/>
      <c r="F4" s="50"/>
      <c r="G4" s="50"/>
      <c r="H4" s="50"/>
      <c r="J4" s="17"/>
      <c r="K4" s="205"/>
      <c r="L4" s="203"/>
      <c r="N4" s="204"/>
    </row>
    <row r="5" spans="2:16" x14ac:dyDescent="0.2">
      <c r="B5" s="94"/>
      <c r="C5" s="47" t="s">
        <v>208</v>
      </c>
      <c r="D5" s="47"/>
      <c r="E5" s="170" t="s">
        <v>159</v>
      </c>
      <c r="F5" s="47"/>
      <c r="G5" s="48"/>
      <c r="H5" s="48"/>
    </row>
    <row r="7" spans="2:16" x14ac:dyDescent="0.2">
      <c r="C7" s="58" t="s">
        <v>717</v>
      </c>
      <c r="D7" s="58"/>
      <c r="E7" s="80"/>
    </row>
    <row r="8" spans="2:16" x14ac:dyDescent="0.2">
      <c r="C8" s="17" t="s">
        <v>719</v>
      </c>
      <c r="G8" s="4" t="e">
        <f>IF(ISNA(VLOOKUP(L8,#REF!,IF($E$5="BMG",3,2),0)),"",VLOOKUP(L8,#REF!,IF($E$5="BMG",3,2),0))</f>
        <v>#REF!</v>
      </c>
      <c r="L8" s="204" t="s">
        <v>167</v>
      </c>
    </row>
    <row r="9" spans="2:16" x14ac:dyDescent="0.2">
      <c r="C9" s="17" t="s">
        <v>720</v>
      </c>
      <c r="G9" s="4" t="e">
        <f>IF(ISNA(VLOOKUP(L9,#REF!,IF($E$5="BMG",3,2),0)),"",VLOOKUP(L9,#REF!,IF($E$5="BMG",3,2),0))</f>
        <v>#REF!</v>
      </c>
      <c r="L9" s="204" t="s">
        <v>168</v>
      </c>
    </row>
    <row r="10" spans="2:16" x14ac:dyDescent="0.2">
      <c r="C10" s="17" t="s">
        <v>721</v>
      </c>
      <c r="G10" s="4" t="e">
        <f>IF(ISNA(VLOOKUP(L10,#REF!,IF($E$5="BMG",3,2),0)),"",VLOOKUP(L10,#REF!,IF($E$5="BMG",3,2),0))</f>
        <v>#REF!</v>
      </c>
      <c r="L10" s="204" t="s">
        <v>169</v>
      </c>
    </row>
    <row r="11" spans="2:16" x14ac:dyDescent="0.2">
      <c r="C11" s="17" t="s">
        <v>722</v>
      </c>
      <c r="G11" s="4" t="e">
        <f>IF(ISNA(VLOOKUP(L11,#REF!,IF($E$5="BMG",3,2),0)),"",VLOOKUP(L11,#REF!,IF($E$5="BMG",3,2),0))</f>
        <v>#REF!</v>
      </c>
      <c r="L11" s="204" t="s">
        <v>171</v>
      </c>
    </row>
    <row r="12" spans="2:16" x14ac:dyDescent="0.2">
      <c r="C12" s="17" t="s">
        <v>723</v>
      </c>
      <c r="G12" s="4" t="e">
        <f>IF(ISNA(VLOOKUP(L12,#REF!,IF($E$5="BMG",3,2),0)),"",VLOOKUP(L12,#REF!,IF($E$5="BMG",3,2),0))</f>
        <v>#REF!</v>
      </c>
      <c r="L12" s="204" t="s">
        <v>170</v>
      </c>
    </row>
    <row r="13" spans="2:16" s="17" customFormat="1" x14ac:dyDescent="0.2">
      <c r="B13" s="56"/>
      <c r="E13" s="18"/>
      <c r="K13" s="206"/>
      <c r="L13" s="206"/>
      <c r="M13" s="206"/>
      <c r="N13" s="206"/>
      <c r="O13" s="206"/>
      <c r="P13" s="206"/>
    </row>
    <row r="14" spans="2:16" s="17" customFormat="1" x14ac:dyDescent="0.2">
      <c r="B14" s="56"/>
      <c r="C14" s="58" t="s">
        <v>718</v>
      </c>
      <c r="D14" s="58"/>
      <c r="E14" s="80"/>
      <c r="K14" s="206"/>
      <c r="L14" s="206"/>
      <c r="M14" s="206"/>
      <c r="N14" s="206"/>
      <c r="O14" s="206"/>
      <c r="P14" s="206"/>
    </row>
    <row r="15" spans="2:16" x14ac:dyDescent="0.2">
      <c r="C15" s="17" t="s">
        <v>727</v>
      </c>
      <c r="G15" s="4" t="e">
        <f>IF(ISNA(VLOOKUP(L15,#REF!,IF($E$5="BMG",3,2),0)),"",VLOOKUP(L15,#REF!,IF($E$5="BMG",3,2),0))</f>
        <v>#REF!</v>
      </c>
      <c r="L15" s="204" t="s">
        <v>172</v>
      </c>
    </row>
    <row r="16" spans="2:16" s="17" customFormat="1" x14ac:dyDescent="0.2">
      <c r="B16" s="56"/>
      <c r="E16" s="18"/>
      <c r="K16" s="206"/>
      <c r="L16" s="206"/>
      <c r="M16" s="206"/>
      <c r="N16" s="206"/>
      <c r="O16" s="206"/>
      <c r="P16" s="206"/>
    </row>
    <row r="17" spans="2:16" s="17" customFormat="1" x14ac:dyDescent="0.2">
      <c r="B17" s="56"/>
      <c r="C17" s="58" t="s">
        <v>724</v>
      </c>
      <c r="D17" s="58"/>
      <c r="E17" s="80"/>
      <c r="K17" s="206"/>
      <c r="L17" s="206"/>
      <c r="M17" s="206"/>
      <c r="N17" s="206"/>
      <c r="O17" s="206"/>
      <c r="P17" s="206"/>
    </row>
    <row r="18" spans="2:16" x14ac:dyDescent="0.2">
      <c r="C18" s="17" t="s">
        <v>8</v>
      </c>
      <c r="G18" s="4" t="e">
        <f>IF(ISNA(VLOOKUP(L18,#REF!,IF($E$5="BMG",3,2),0)),"",VLOOKUP(L18,#REF!,IF($E$5="BMG",3,2),0))</f>
        <v>#REF!</v>
      </c>
      <c r="L18" s="204" t="s">
        <v>173</v>
      </c>
    </row>
    <row r="20" spans="2:16" x14ac:dyDescent="0.2">
      <c r="C20" s="58" t="s">
        <v>327</v>
      </c>
      <c r="D20" s="58"/>
      <c r="E20" s="80"/>
    </row>
    <row r="21" spans="2:16" x14ac:dyDescent="0.2">
      <c r="C21" s="17" t="s">
        <v>328</v>
      </c>
      <c r="G21" s="2" t="e">
        <f>IF(ISNA(VLOOKUP(L21,#REF!,IF($E$5="BMG",3,2),0)),"",VLOOKUP(L21,#REF!,IF($E$5="BMG",3,2),0))</f>
        <v>#REF!</v>
      </c>
      <c r="L21" s="204" t="s">
        <v>848</v>
      </c>
    </row>
    <row r="22" spans="2:16" x14ac:dyDescent="0.2">
      <c r="C22" s="17" t="s">
        <v>329</v>
      </c>
      <c r="G22" s="2" t="e">
        <f>IF(ISNA(VLOOKUP(L22,#REF!,IF($E$5="BMG",3,2),0)),"",VLOOKUP(L22,#REF!,IF($E$5="BMG",3,2),0))</f>
        <v>#REF!</v>
      </c>
      <c r="L22" s="204" t="s">
        <v>849</v>
      </c>
    </row>
    <row r="23" spans="2:16" s="17" customFormat="1" x14ac:dyDescent="0.2">
      <c r="B23" s="56"/>
      <c r="E23" s="18"/>
      <c r="K23" s="206"/>
      <c r="L23" s="206"/>
      <c r="M23" s="206"/>
      <c r="N23" s="206"/>
      <c r="O23" s="206"/>
      <c r="P23" s="206"/>
    </row>
    <row r="24" spans="2:16" x14ac:dyDescent="0.2">
      <c r="C24" s="58" t="s">
        <v>0</v>
      </c>
      <c r="D24" s="58"/>
      <c r="E24" s="80"/>
    </row>
    <row r="25" spans="2:16" x14ac:dyDescent="0.2">
      <c r="C25" s="17" t="s">
        <v>1</v>
      </c>
      <c r="G25" s="4" t="e">
        <f>IF(ISNA(VLOOKUP(L25,#REF!,IF($E$5="BMG",3,2),0)),"",VLOOKUP(L25,#REF!,IF($E$5="BMG",3,2),0))</f>
        <v>#REF!</v>
      </c>
      <c r="L25" s="204" t="s">
        <v>174</v>
      </c>
    </row>
    <row r="26" spans="2:16" x14ac:dyDescent="0.2">
      <c r="C26" s="17" t="s">
        <v>2</v>
      </c>
      <c r="F26" s="18" t="s">
        <v>316</v>
      </c>
      <c r="G26" s="2" t="e">
        <f>IF(ISNA(VLOOKUP(L26,#REF!,IF($E$5="BMG",3,2),0)),"",VLOOKUP(L26,#REF!,IF($E$5="BMG",3,2),0))</f>
        <v>#REF!</v>
      </c>
      <c r="K26" s="203" t="s">
        <v>3</v>
      </c>
      <c r="L26" s="204" t="s">
        <v>175</v>
      </c>
    </row>
    <row r="27" spans="2:16" x14ac:dyDescent="0.2">
      <c r="F27" s="18"/>
    </row>
    <row r="28" spans="2:16" x14ac:dyDescent="0.2">
      <c r="C28" s="58" t="s">
        <v>158</v>
      </c>
      <c r="D28" s="58"/>
      <c r="E28" s="80"/>
    </row>
    <row r="29" spans="2:16" x14ac:dyDescent="0.2">
      <c r="C29" s="17" t="s">
        <v>11</v>
      </c>
      <c r="G29" s="4" t="e">
        <f>IF(ISNA(VLOOKUP(L29,#REF!,IF($E$5="BMG",3,2),0)),"",VLOOKUP(L29,#REF!,IF($E$5="BMG",3,2),0))</f>
        <v>#REF!</v>
      </c>
      <c r="L29" s="204" t="s">
        <v>179</v>
      </c>
    </row>
    <row r="30" spans="2:16" x14ac:dyDescent="0.2">
      <c r="C30" s="17" t="s">
        <v>12</v>
      </c>
      <c r="G30" s="4" t="e">
        <f>IF(ISNA(VLOOKUP(L30,#REF!,IF($E$5="BMG",3,2),0)),"",VLOOKUP(L30,#REF!,IF($E$5="BMG",3,2),0))</f>
        <v>#REF!</v>
      </c>
      <c r="L30" s="204" t="s">
        <v>180</v>
      </c>
    </row>
    <row r="31" spans="2:16" x14ac:dyDescent="0.2">
      <c r="C31" s="17" t="s">
        <v>13</v>
      </c>
      <c r="G31" s="4" t="e">
        <f>IF(ISNA(VLOOKUP(L31,#REF!,IF($E$5="BMG",3,2),0)),"",VLOOKUP(L31,#REF!,IF($E$5="BMG",3,2),0))</f>
        <v>#REF!</v>
      </c>
      <c r="L31" s="204" t="s">
        <v>181</v>
      </c>
    </row>
    <row r="32" spans="2:16" x14ac:dyDescent="0.2">
      <c r="C32" s="17" t="s">
        <v>14</v>
      </c>
      <c r="G32" s="4" t="e">
        <f>IF(ISNA(VLOOKUP(L32,#REF!,IF($E$5="BMG",3,2),0)),"",VLOOKUP(L32,#REF!,IF($E$5="BMG",3,2),0))</f>
        <v>#REF!</v>
      </c>
      <c r="L32" s="204" t="s">
        <v>182</v>
      </c>
    </row>
    <row r="33" spans="2:16" x14ac:dyDescent="0.2">
      <c r="C33" s="17" t="s">
        <v>15</v>
      </c>
      <c r="G33" s="4" t="e">
        <f>IF(ISNA(VLOOKUP(L33,#REF!,IF($E$5="BMG",3,2),0)),"",VLOOKUP(L33,#REF!,IF($E$5="BMG",3,2),0))</f>
        <v>#REF!</v>
      </c>
      <c r="L33" s="204" t="s">
        <v>183</v>
      </c>
    </row>
    <row r="34" spans="2:16" x14ac:dyDescent="0.2">
      <c r="C34" s="78" t="s">
        <v>461</v>
      </c>
      <c r="D34" s="78"/>
      <c r="E34" s="80"/>
    </row>
    <row r="35" spans="2:16" x14ac:dyDescent="0.2">
      <c r="C35" s="79" t="s">
        <v>725</v>
      </c>
      <c r="D35" s="79"/>
      <c r="F35" s="19" t="s">
        <v>9</v>
      </c>
      <c r="G35" s="2" t="e">
        <f>IF(ISNA(VLOOKUP(L35,#REF!,IF($E$5="BMG",3,2),0)),"",VLOOKUP(L35,#REF!,IF($E$5="BMG",3,2),0))</f>
        <v>#REF!</v>
      </c>
      <c r="L35" s="204" t="s">
        <v>184</v>
      </c>
    </row>
    <row r="36" spans="2:16" x14ac:dyDescent="0.2">
      <c r="F36" s="19" t="s">
        <v>10</v>
      </c>
      <c r="G36" s="2" t="e">
        <f>IF(ISNA(VLOOKUP(L36,#REF!,IF($E$5="BMG",3,2),0)),"",VLOOKUP(L36,#REF!,IF($E$5="BMG",3,2),0))</f>
        <v>#REF!</v>
      </c>
      <c r="L36" s="204" t="s">
        <v>185</v>
      </c>
    </row>
    <row r="38" spans="2:16" x14ac:dyDescent="0.2">
      <c r="C38" s="58" t="s">
        <v>157</v>
      </c>
      <c r="D38" s="58"/>
      <c r="E38" s="80"/>
    </row>
    <row r="39" spans="2:16" x14ac:dyDescent="0.2">
      <c r="C39" s="17" t="s">
        <v>4</v>
      </c>
      <c r="G39" s="4" t="e">
        <f>IF(ISNA(VLOOKUP(L39,#REF!,IF($E$5="BMG",3,2),0)),"",VLOOKUP(L39,#REF!,IF($E$5="BMG",3,2),0))</f>
        <v>#REF!</v>
      </c>
      <c r="L39" s="204" t="s">
        <v>176</v>
      </c>
    </row>
    <row r="40" spans="2:16" x14ac:dyDescent="0.2">
      <c r="C40" s="17" t="s">
        <v>5</v>
      </c>
      <c r="G40" s="4" t="e">
        <f>IF(ISNA(VLOOKUP(L40,#REF!,IF($E$5="BMG",3,2),0)),"",VLOOKUP(L40,#REF!,IF($E$5="BMG",3,2),0))</f>
        <v>#REF!</v>
      </c>
      <c r="L40" s="204" t="s">
        <v>323</v>
      </c>
    </row>
    <row r="41" spans="2:16" x14ac:dyDescent="0.2">
      <c r="C41" s="17" t="s">
        <v>6</v>
      </c>
      <c r="G41" s="4" t="e">
        <f>IF(ISNA(VLOOKUP(L41,#REF!,IF($E$5="BMG",3,2),0)),"",VLOOKUP(L41,#REF!,IF($E$5="BMG",3,2),0))</f>
        <v>#REF!</v>
      </c>
      <c r="L41" s="204" t="s">
        <v>178</v>
      </c>
    </row>
    <row r="42" spans="2:16" x14ac:dyDescent="0.2">
      <c r="C42" s="17" t="s">
        <v>7</v>
      </c>
      <c r="G42" s="4" t="e">
        <f>IF(ISNA(VLOOKUP(L42,#REF!,IF($E$5="BMG",3,2),0)),"",VLOOKUP(L42,#REF!,IF($E$5="BMG",3,2),0))</f>
        <v>#REF!</v>
      </c>
      <c r="L42" s="204" t="s">
        <v>178</v>
      </c>
    </row>
    <row r="45" spans="2:16" s="13" customFormat="1" x14ac:dyDescent="0.2">
      <c r="B45" s="62">
        <v>1</v>
      </c>
      <c r="C45" s="60" t="s">
        <v>19</v>
      </c>
      <c r="D45" s="60"/>
      <c r="E45" s="95"/>
      <c r="F45" s="96"/>
      <c r="G45" s="95" t="s">
        <v>67</v>
      </c>
      <c r="H45" s="96">
        <v>99</v>
      </c>
      <c r="I45" s="17"/>
      <c r="K45" s="207"/>
      <c r="L45" s="204"/>
      <c r="M45" s="208">
        <v>99</v>
      </c>
      <c r="N45" s="209"/>
      <c r="O45" s="209"/>
      <c r="P45" s="209"/>
    </row>
    <row r="46" spans="2:16" ht="25.5" x14ac:dyDescent="0.2">
      <c r="C46" s="225" t="s">
        <v>17</v>
      </c>
      <c r="D46" s="20"/>
      <c r="E46" s="56" t="s">
        <v>728</v>
      </c>
      <c r="F46" s="21" t="s">
        <v>729</v>
      </c>
      <c r="G46" s="21" t="s">
        <v>730</v>
      </c>
      <c r="H46" s="56" t="s">
        <v>731</v>
      </c>
    </row>
    <row r="47" spans="2:16" x14ac:dyDescent="0.2">
      <c r="C47" s="20"/>
      <c r="D47" s="20"/>
      <c r="E47" s="99" t="e">
        <f>VLOOKUP(J47,#REF!,IF($E$5="BMG",3,2),0)</f>
        <v>#REF!</v>
      </c>
      <c r="F47" s="99" t="e">
        <f>VLOOKUP(K47,#REF!,IF($E$5="BMG",3,2),0)</f>
        <v>#REF!</v>
      </c>
      <c r="G47" s="99" t="e">
        <f>VLOOKUP(L47,#REF!,IF($E$5="BMG",3,2),0)</f>
        <v>#REF!</v>
      </c>
      <c r="H47" s="99" t="e">
        <f>VLOOKUP(M47,#REF!,IF($E$5="BMG",3,2),0)</f>
        <v>#REF!</v>
      </c>
      <c r="J47" s="204" t="s">
        <v>973</v>
      </c>
      <c r="K47" s="204" t="s">
        <v>974</v>
      </c>
      <c r="L47" s="204" t="s">
        <v>975</v>
      </c>
      <c r="M47" s="204" t="s">
        <v>976</v>
      </c>
    </row>
    <row r="48" spans="2:16" x14ac:dyDescent="0.2">
      <c r="C48" s="20"/>
      <c r="D48" s="20"/>
      <c r="E48" s="99"/>
      <c r="F48" s="99"/>
      <c r="G48" s="99"/>
      <c r="H48" s="99"/>
      <c r="J48" s="204"/>
      <c r="K48" s="204"/>
    </row>
    <row r="49" spans="2:16" x14ac:dyDescent="0.2">
      <c r="F49" s="97" t="s">
        <v>72</v>
      </c>
      <c r="G49" s="98" t="s">
        <v>73</v>
      </c>
      <c r="H49" s="98" t="s">
        <v>74</v>
      </c>
    </row>
    <row r="50" spans="2:16" ht="14.25" customHeight="1" x14ac:dyDescent="0.2">
      <c r="B50" s="63" t="s">
        <v>471</v>
      </c>
      <c r="C50" s="56" t="s">
        <v>728</v>
      </c>
      <c r="D50" s="21"/>
      <c r="F50" s="99" t="e">
        <f>VLOOKUP(K50,#REF!,IF($E$5="BMG",3,2),0)</f>
        <v>#REF!</v>
      </c>
      <c r="G50" s="4" t="e">
        <f>IF(ISNA(VLOOKUP(L50,#REF!,IF($E$5="BMG",3,2),0)),"",VLOOKUP(L50,#REF!,IF($E$5="BMG",3,2),0))</f>
        <v>#REF!</v>
      </c>
      <c r="H50" s="4" t="e">
        <f>IF(ISNA(VLOOKUP(M50,#REF!,IF($E$5="BMG",3,2),0)),"",VLOOKUP(M50,#REF!,IF($E$5="BMG",3,2),0))</f>
        <v>#REF!</v>
      </c>
      <c r="K50" s="204" t="s">
        <v>973</v>
      </c>
      <c r="L50" s="204" t="s">
        <v>209</v>
      </c>
      <c r="M50" s="204" t="s">
        <v>209</v>
      </c>
    </row>
    <row r="51" spans="2:16" x14ac:dyDescent="0.2">
      <c r="B51" s="63" t="s">
        <v>472</v>
      </c>
      <c r="C51" s="21" t="s">
        <v>729</v>
      </c>
      <c r="D51" s="21"/>
      <c r="F51" s="99" t="e">
        <f>VLOOKUP(K51,#REF!,IF($E$5="BMG",3,2),0)</f>
        <v>#REF!</v>
      </c>
      <c r="G51" s="4" t="e">
        <f>IF(ISNA(VLOOKUP(L51,#REF!,IF($E$5="BMG",3,2),0)),"",VLOOKUP(L51,#REF!,IF($E$5="BMG",3,2),0))</f>
        <v>#REF!</v>
      </c>
      <c r="H51" s="4" t="e">
        <f>IF(ISNA(VLOOKUP(M51,#REF!,IF($E$5="BMG",3,2),0)),"",VLOOKUP(M51,#REF!,IF($E$5="BMG",3,2),0))</f>
        <v>#REF!</v>
      </c>
      <c r="K51" s="204" t="s">
        <v>974</v>
      </c>
      <c r="L51" s="204" t="s">
        <v>210</v>
      </c>
      <c r="M51" s="204" t="s">
        <v>210</v>
      </c>
    </row>
    <row r="52" spans="2:16" x14ac:dyDescent="0.2">
      <c r="B52" s="63" t="s">
        <v>473</v>
      </c>
      <c r="C52" s="21" t="s">
        <v>730</v>
      </c>
      <c r="D52" s="21"/>
      <c r="F52" s="100" t="e">
        <f>VLOOKUP(K52,#REF!,IF($E$5="BMG",3,2),0)</f>
        <v>#REF!</v>
      </c>
      <c r="G52" s="2" t="e">
        <f>IF(ISNA(VLOOKUP(L52,#REF!,IF($E$5="BMG",3,2),0)),"",VLOOKUP(L52,#REF!,IF($E$5="BMG",3,2),0))</f>
        <v>#REF!</v>
      </c>
      <c r="H52" s="2" t="e">
        <f>IF(ISNA(VLOOKUP(M52,#REF!,IF($E$5="BMG",3,2),0)),"",VLOOKUP(M52,#REF!,IF($E$5="BMG",3,2),0))</f>
        <v>#REF!</v>
      </c>
      <c r="K52" s="204" t="s">
        <v>975</v>
      </c>
      <c r="L52" s="204" t="s">
        <v>211</v>
      </c>
      <c r="M52" s="204" t="s">
        <v>211</v>
      </c>
    </row>
    <row r="53" spans="2:16" x14ac:dyDescent="0.2">
      <c r="B53" s="63" t="s">
        <v>474</v>
      </c>
      <c r="C53" s="56" t="s">
        <v>731</v>
      </c>
      <c r="D53" s="56"/>
      <c r="F53" s="100" t="e">
        <f>VLOOKUP(K53,#REF!,IF($E$5="BMG",3,2),0)</f>
        <v>#REF!</v>
      </c>
      <c r="G53" s="2" t="e">
        <f>IF(ISNA(VLOOKUP(L53,#REF!,IF($E$5="BMG",3,2),0)),"",VLOOKUP(L53,#REF!,IF($E$5="BMG",3,2),0))</f>
        <v>#REF!</v>
      </c>
      <c r="H53" s="2" t="e">
        <f>IF(ISNA(VLOOKUP(M53,#REF!,IF($E$5="BMG",3,2),0)),"",VLOOKUP(M53,#REF!,IF($E$5="BMG",3,2),0))</f>
        <v>#REF!</v>
      </c>
      <c r="K53" s="204" t="s">
        <v>976</v>
      </c>
      <c r="L53" s="204" t="s">
        <v>212</v>
      </c>
      <c r="M53" s="204" t="s">
        <v>212</v>
      </c>
    </row>
    <row r="54" spans="2:16" x14ac:dyDescent="0.2">
      <c r="K54" s="204"/>
    </row>
    <row r="55" spans="2:16" s="13" customFormat="1" x14ac:dyDescent="0.2">
      <c r="B55" s="62">
        <v>2</v>
      </c>
      <c r="C55" s="59" t="s">
        <v>20</v>
      </c>
      <c r="D55" s="59"/>
      <c r="E55" s="95"/>
      <c r="F55" s="96"/>
      <c r="G55" s="95" t="s">
        <v>67</v>
      </c>
      <c r="H55" s="96">
        <v>99</v>
      </c>
      <c r="I55" s="17"/>
      <c r="K55" s="207"/>
      <c r="L55" s="204"/>
      <c r="M55" s="208" t="s">
        <v>177</v>
      </c>
      <c r="N55" s="209"/>
      <c r="O55" s="209"/>
      <c r="P55" s="209"/>
    </row>
    <row r="56" spans="2:16" ht="25.5" x14ac:dyDescent="0.2">
      <c r="C56" s="20" t="s">
        <v>17</v>
      </c>
      <c r="D56" s="56" t="s">
        <v>732</v>
      </c>
      <c r="E56" s="21" t="s">
        <v>729</v>
      </c>
      <c r="F56" s="22" t="s">
        <v>733</v>
      </c>
      <c r="G56" s="22" t="s">
        <v>730</v>
      </c>
      <c r="H56" s="56" t="s">
        <v>731</v>
      </c>
      <c r="K56" s="204"/>
    </row>
    <row r="57" spans="2:16" x14ac:dyDescent="0.2">
      <c r="C57" s="20"/>
      <c r="D57" s="99" t="e">
        <f>VLOOKUP(I57,#REF!,IF($E$5="BMG",3,2),0)</f>
        <v>#REF!</v>
      </c>
      <c r="E57" s="99" t="e">
        <f>VLOOKUP(J57,#REF!,IF($E$5="BMG",3,2),0)</f>
        <v>#REF!</v>
      </c>
      <c r="F57" s="99" t="e">
        <f>VLOOKUP(K57,#REF!,IF($E$5="BMG",3,2),0)</f>
        <v>#REF!</v>
      </c>
      <c r="G57" s="99" t="e">
        <f>VLOOKUP(L57,#REF!,IF($E$5="BMG",3,2),0)</f>
        <v>#REF!</v>
      </c>
      <c r="H57" s="99" t="e">
        <f>VLOOKUP(M57,#REF!,IF($E$5="BMG",3,2),0)</f>
        <v>#REF!</v>
      </c>
      <c r="I57" s="204" t="s">
        <v>977</v>
      </c>
      <c r="J57" s="204" t="s">
        <v>978</v>
      </c>
      <c r="K57" s="204" t="s">
        <v>979</v>
      </c>
      <c r="L57" s="204" t="s">
        <v>980</v>
      </c>
      <c r="M57" s="204" t="s">
        <v>981</v>
      </c>
    </row>
    <row r="58" spans="2:16" x14ac:dyDescent="0.2">
      <c r="C58" s="20"/>
      <c r="D58" s="99"/>
      <c r="E58" s="99"/>
      <c r="F58" s="99"/>
      <c r="G58" s="99"/>
      <c r="H58" s="99"/>
      <c r="I58" s="204"/>
      <c r="J58" s="204"/>
      <c r="K58" s="204"/>
    </row>
    <row r="59" spans="2:16" x14ac:dyDescent="0.2">
      <c r="F59" s="97" t="s">
        <v>72</v>
      </c>
      <c r="G59" s="98" t="s">
        <v>73</v>
      </c>
      <c r="H59" s="98" t="s">
        <v>74</v>
      </c>
      <c r="K59" s="204"/>
    </row>
    <row r="60" spans="2:16" ht="14.25" customHeight="1" x14ac:dyDescent="0.2">
      <c r="B60" s="44" t="s">
        <v>475</v>
      </c>
      <c r="C60" s="56" t="s">
        <v>732</v>
      </c>
      <c r="D60" s="21"/>
      <c r="F60" s="99" t="e">
        <f>VLOOKUP(K60,#REF!,IF($E$5="BMG",3,2),0)</f>
        <v>#REF!</v>
      </c>
      <c r="G60" s="4" t="e">
        <f>IF(ISNA(VLOOKUP(L60,#REF!,IF($E$5="BMG",3,2),0)),"",VLOOKUP(L60,#REF!,IF($E$5="BMG",3,2),0))</f>
        <v>#REF!</v>
      </c>
      <c r="H60" s="4" t="e">
        <f>IF(ISNA(VLOOKUP(M60,#REF!,IF($E$5="BMG",3,2),0)),"",VLOOKUP(M60,#REF!,IF($E$5="BMG",3,2),0))</f>
        <v>#REF!</v>
      </c>
      <c r="K60" s="204" t="s">
        <v>977</v>
      </c>
      <c r="L60" s="204" t="s">
        <v>213</v>
      </c>
      <c r="M60" s="204" t="s">
        <v>213</v>
      </c>
    </row>
    <row r="61" spans="2:16" x14ac:dyDescent="0.2">
      <c r="B61" s="44" t="s">
        <v>476</v>
      </c>
      <c r="C61" s="21" t="s">
        <v>729</v>
      </c>
      <c r="D61" s="21"/>
      <c r="F61" s="99" t="e">
        <f>VLOOKUP(K61,#REF!,IF($E$5="BMG",3,2),0)</f>
        <v>#REF!</v>
      </c>
      <c r="G61" s="4" t="e">
        <f>IF(ISNA(VLOOKUP(L61,#REF!,IF($E$5="BMG",3,2),0)),"",VLOOKUP(L61,#REF!,IF($E$5="BMG",3,2),0))</f>
        <v>#REF!</v>
      </c>
      <c r="H61" s="4" t="e">
        <f>IF(ISNA(VLOOKUP(M61,#REF!,IF($E$5="BMG",3,2),0)),"",VLOOKUP(M61,#REF!,IF($E$5="BMG",3,2),0))</f>
        <v>#REF!</v>
      </c>
      <c r="K61" s="204" t="s">
        <v>978</v>
      </c>
      <c r="L61" s="204" t="s">
        <v>214</v>
      </c>
      <c r="M61" s="204" t="s">
        <v>214</v>
      </c>
    </row>
    <row r="62" spans="2:16" x14ac:dyDescent="0.2">
      <c r="B62" s="44" t="s">
        <v>477</v>
      </c>
      <c r="C62" s="22" t="s">
        <v>733</v>
      </c>
      <c r="D62" s="22"/>
      <c r="F62" s="101" t="e">
        <f>VLOOKUP(K62,#REF!,IF($E$5="BMG",3,2),0)</f>
        <v>#REF!</v>
      </c>
      <c r="G62" s="102" t="e">
        <f>IF(ISNA(VLOOKUP(L62,#REF!,IF($E$5="BMG",3,2),0)),"",VLOOKUP(L62,#REF!,IF($E$5="BMG",3,2),0))</f>
        <v>#REF!</v>
      </c>
      <c r="H62" s="102" t="e">
        <f>IF(ISNA(VLOOKUP(M62,#REF!,IF($E$5="BMG",3,2),0)),"",VLOOKUP(M62,#REF!,IF($E$5="BMG",3,2),0))</f>
        <v>#REF!</v>
      </c>
      <c r="K62" s="204" t="s">
        <v>979</v>
      </c>
      <c r="L62" s="204" t="s">
        <v>215</v>
      </c>
      <c r="M62" s="204" t="s">
        <v>215</v>
      </c>
    </row>
    <row r="63" spans="2:16" x14ac:dyDescent="0.2">
      <c r="B63" s="44" t="s">
        <v>478</v>
      </c>
      <c r="C63" s="22" t="s">
        <v>730</v>
      </c>
      <c r="D63" s="22"/>
      <c r="F63" s="100" t="e">
        <f>VLOOKUP(K63,#REF!,IF($E$5="BMG",3,2),0)</f>
        <v>#REF!</v>
      </c>
      <c r="G63" s="2" t="e">
        <f>IF(ISNA(VLOOKUP(L63,#REF!,IF($E$5="BMG",3,2),0)),"",VLOOKUP(L63,#REF!,IF($E$5="BMG",3,2),0))</f>
        <v>#REF!</v>
      </c>
      <c r="H63" s="2" t="e">
        <f>IF(ISNA(VLOOKUP(M63,#REF!,IF($E$5="BMG",3,2),0)),"",VLOOKUP(M63,#REF!,IF($E$5="BMG",3,2),0))</f>
        <v>#REF!</v>
      </c>
      <c r="K63" s="204" t="s">
        <v>980</v>
      </c>
      <c r="L63" s="204" t="s">
        <v>216</v>
      </c>
      <c r="M63" s="204" t="s">
        <v>216</v>
      </c>
    </row>
    <row r="64" spans="2:16" x14ac:dyDescent="0.2">
      <c r="B64" s="44" t="s">
        <v>479</v>
      </c>
      <c r="C64" s="56" t="s">
        <v>731</v>
      </c>
      <c r="D64" s="56"/>
      <c r="F64" s="100" t="e">
        <f>VLOOKUP(K64,#REF!,IF($E$5="BMG",3,2),0)</f>
        <v>#REF!</v>
      </c>
      <c r="G64" s="2" t="e">
        <f>IF(ISNA(VLOOKUP(L64,#REF!,IF($E$5="BMG",3,2),0)),"",VLOOKUP(L64,#REF!,IF($E$5="BMG",3,2),0))</f>
        <v>#REF!</v>
      </c>
      <c r="H64" s="2" t="e">
        <f>IF(ISNA(VLOOKUP(M64,#REF!,IF($E$5="BMG",3,2),0)),"",VLOOKUP(M64,#REF!,IF($E$5="BMG",3,2),0))</f>
        <v>#REF!</v>
      </c>
      <c r="K64" s="204" t="s">
        <v>981</v>
      </c>
      <c r="L64" s="204" t="s">
        <v>217</v>
      </c>
      <c r="M64" s="204" t="s">
        <v>217</v>
      </c>
    </row>
    <row r="65" spans="2:16" x14ac:dyDescent="0.2">
      <c r="G65" s="3" t="e">
        <f>IF(ISNA(VLOOKUP(L65,#REF!,IF($E$5="BMG",3,2),0)),"",VLOOKUP(L65,#REF!,IF($E$5="BMG",3,2),0))</f>
        <v>#REF!</v>
      </c>
      <c r="H65" s="3" t="e">
        <f>IF(ISNA(VLOOKUP(M65,#REF!,IF($E$5="BMG",3,2),0)),"",VLOOKUP(M65,#REF!,IF($E$5="BMG",3,2),0))</f>
        <v>#REF!</v>
      </c>
      <c r="K65" s="204"/>
    </row>
    <row r="66" spans="2:16" s="13" customFormat="1" x14ac:dyDescent="0.2">
      <c r="B66" s="62">
        <v>3</v>
      </c>
      <c r="C66" s="59" t="s">
        <v>21</v>
      </c>
      <c r="D66" s="59"/>
      <c r="E66" s="95"/>
      <c r="F66" s="96"/>
      <c r="G66" s="95" t="s">
        <v>67</v>
      </c>
      <c r="H66" s="96">
        <v>99</v>
      </c>
      <c r="I66" s="17"/>
      <c r="K66" s="207"/>
      <c r="L66" s="204"/>
      <c r="M66" s="208" t="s">
        <v>177</v>
      </c>
      <c r="N66" s="209"/>
      <c r="O66" s="209"/>
      <c r="P66" s="209"/>
    </row>
    <row r="67" spans="2:16" s="10" customFormat="1" x14ac:dyDescent="0.2">
      <c r="B67" s="64"/>
      <c r="C67" s="20" t="s">
        <v>17</v>
      </c>
      <c r="D67" s="20"/>
      <c r="E67" s="103"/>
      <c r="F67" s="23"/>
      <c r="G67" s="104" t="e">
        <f>IF(ISNA(VLOOKUP(L67,#REF!,IF($E$5="BMG",3,2),0)),"",VLOOKUP(L67,#REF!,IF($E$5="BMG",3,2),0))</f>
        <v>#REF!</v>
      </c>
      <c r="H67" s="104" t="e">
        <f>IF(ISNA(VLOOKUP(M67,#REF!,IF($E$5="BMG",3,2),0)),"",VLOOKUP(M67,#REF!,IF($E$5="BMG",3,2),0))</f>
        <v>#REF!</v>
      </c>
      <c r="I67" s="17"/>
      <c r="K67" s="204"/>
      <c r="L67" s="204"/>
      <c r="M67" s="204"/>
      <c r="N67" s="210"/>
      <c r="O67" s="210"/>
      <c r="P67" s="210"/>
    </row>
    <row r="68" spans="2:16" s="10" customFormat="1" x14ac:dyDescent="0.2">
      <c r="B68" s="64"/>
      <c r="C68" s="23"/>
      <c r="D68" s="23"/>
      <c r="E68" s="103"/>
      <c r="F68" s="97" t="s">
        <v>72</v>
      </c>
      <c r="G68" s="98" t="s">
        <v>73</v>
      </c>
      <c r="H68" s="98" t="s">
        <v>74</v>
      </c>
      <c r="I68" s="17"/>
      <c r="K68" s="204"/>
      <c r="L68" s="204"/>
      <c r="M68" s="204"/>
      <c r="N68" s="210"/>
      <c r="O68" s="210"/>
      <c r="P68" s="210"/>
    </row>
    <row r="69" spans="2:16" x14ac:dyDescent="0.2">
      <c r="B69" s="65" t="s">
        <v>480</v>
      </c>
      <c r="C69" s="22" t="s">
        <v>736</v>
      </c>
      <c r="D69" s="22"/>
      <c r="F69" s="99" t="e">
        <f>IF(ISNA(VLOOKUP(K69,#REF!,IF($E$5="BMG",3,2),0)),"",VLOOKUP(K69,#REF!,IF($E$5="BMG",3,2),0))</f>
        <v>#REF!</v>
      </c>
      <c r="G69" s="4" t="e">
        <f>IF(ISNA(VLOOKUP(L69,#REF!,IF($E$5="BMG",3,2),0)),"",VLOOKUP(L69,#REF!,IF($E$5="BMG",3,2),0))</f>
        <v>#REF!</v>
      </c>
      <c r="H69" s="4" t="e">
        <f>IF(ISNA(VLOOKUP(M69,#REF!,IF($E$5="BMG",3,2),0)),"",VLOOKUP(M69,#REF!,IF($E$5="BMG",3,2),0))</f>
        <v>#REF!</v>
      </c>
      <c r="K69" s="204" t="s">
        <v>982</v>
      </c>
      <c r="L69" s="204" t="s">
        <v>850</v>
      </c>
      <c r="M69" s="204" t="s">
        <v>850</v>
      </c>
    </row>
    <row r="70" spans="2:16" x14ac:dyDescent="0.2">
      <c r="B70" s="65" t="s">
        <v>481</v>
      </c>
      <c r="C70" s="22" t="s">
        <v>734</v>
      </c>
      <c r="D70" s="22"/>
      <c r="F70" s="99" t="e">
        <f>IF(ISNA(VLOOKUP(K70,#REF!,IF($E$5="BMG",3,2),0)),"",VLOOKUP(K70,#REF!,IF($E$5="BMG",3,2),0))</f>
        <v>#REF!</v>
      </c>
      <c r="G70" s="4" t="e">
        <f>IF(ISNA(VLOOKUP(L70,#REF!,IF($E$5="BMG",3,2),0)),"",VLOOKUP(L70,#REF!,IF($E$5="BMG",3,2),0))</f>
        <v>#REF!</v>
      </c>
      <c r="H70" s="4" t="e">
        <f>IF(ISNA(VLOOKUP(M70,#REF!,IF($E$5="BMG",3,2),0)),"",VLOOKUP(M70,#REF!,IF($E$5="BMG",3,2),0))</f>
        <v>#REF!</v>
      </c>
      <c r="K70" s="204" t="s">
        <v>983</v>
      </c>
      <c r="L70" s="204" t="s">
        <v>852</v>
      </c>
      <c r="M70" s="204" t="s">
        <v>852</v>
      </c>
    </row>
    <row r="71" spans="2:16" x14ac:dyDescent="0.2">
      <c r="B71" s="65" t="s">
        <v>482</v>
      </c>
      <c r="C71" s="22" t="s">
        <v>733</v>
      </c>
      <c r="D71" s="22"/>
      <c r="F71" s="101" t="e">
        <f>IF(ISNA(VLOOKUP(K71,#REF!,IF($E$5="BMG",3,2),0)),"",VLOOKUP(K71,#REF!,IF($E$5="BMG",3,2),0))</f>
        <v>#REF!</v>
      </c>
      <c r="G71" s="102" t="e">
        <f>IF(ISNA(VLOOKUP(L71,#REF!,IF($E$5="BMG",3,2),0)),"",VLOOKUP(L71,#REF!,IF($E$5="BMG",3,2),0))</f>
        <v>#REF!</v>
      </c>
      <c r="H71" s="102" t="e">
        <f>IF(ISNA(VLOOKUP(M71,#REF!,IF($E$5="BMG",3,2),0)),"",VLOOKUP(M71,#REF!,IF($E$5="BMG",3,2),0))</f>
        <v>#REF!</v>
      </c>
      <c r="K71" s="204" t="s">
        <v>984</v>
      </c>
      <c r="L71" s="204" t="s">
        <v>854</v>
      </c>
      <c r="M71" s="204" t="s">
        <v>854</v>
      </c>
    </row>
    <row r="72" spans="2:16" x14ac:dyDescent="0.2">
      <c r="B72" s="65" t="s">
        <v>483</v>
      </c>
      <c r="C72" s="22" t="s">
        <v>735</v>
      </c>
      <c r="D72" s="22"/>
      <c r="F72" s="100" t="e">
        <f>IF(ISNA(VLOOKUP(K72,#REF!,IF($E$5="BMG",3,2),0)),"",VLOOKUP(K72,#REF!,IF($E$5="BMG",3,2),0))</f>
        <v>#REF!</v>
      </c>
      <c r="G72" s="2" t="e">
        <f>IF(ISNA(VLOOKUP(L72,#REF!,IF($E$5="BMG",3,2),0)),"",VLOOKUP(L72,#REF!,IF($E$5="BMG",3,2),0))</f>
        <v>#REF!</v>
      </c>
      <c r="H72" s="2" t="e">
        <f>IF(ISNA(VLOOKUP(M72,#REF!,IF($E$5="BMG",3,2),0)),"",VLOOKUP(M72,#REF!,IF($E$5="BMG",3,2),0))</f>
        <v>#REF!</v>
      </c>
      <c r="J72" s="6"/>
      <c r="K72" s="204" t="s">
        <v>985</v>
      </c>
      <c r="L72" s="204" t="s">
        <v>218</v>
      </c>
      <c r="M72" s="204" t="s">
        <v>218</v>
      </c>
      <c r="N72" s="211"/>
    </row>
    <row r="73" spans="2:16" x14ac:dyDescent="0.2">
      <c r="B73" s="65" t="s">
        <v>484</v>
      </c>
      <c r="C73" s="22" t="s">
        <v>805</v>
      </c>
      <c r="D73" s="22"/>
      <c r="F73" s="100" t="e">
        <f>IF(ISNA(VLOOKUP(K73,#REF!,IF($E$5="BMG",3,2),0)),"",VLOOKUP(K73,#REF!,IF($E$5="BMG",3,2),0))</f>
        <v>#REF!</v>
      </c>
      <c r="G73" s="2" t="e">
        <f>IF(ISNA(VLOOKUP(L73,#REF!,IF($E$5="BMG",3,2),0)),"",VLOOKUP(L73,#REF!,IF($E$5="BMG",3,2),0))</f>
        <v>#REF!</v>
      </c>
      <c r="H73" s="2" t="e">
        <f>IF(ISNA(VLOOKUP(M73,#REF!,IF($E$5="BMG",3,2),0)),"",VLOOKUP(M73,#REF!,IF($E$5="BMG",3,2),0))</f>
        <v>#REF!</v>
      </c>
      <c r="J73" s="7"/>
      <c r="K73" s="204" t="s">
        <v>986</v>
      </c>
      <c r="L73" s="204" t="s">
        <v>219</v>
      </c>
      <c r="M73" s="204" t="s">
        <v>219</v>
      </c>
      <c r="N73" s="211"/>
    </row>
    <row r="74" spans="2:16" x14ac:dyDescent="0.2">
      <c r="B74" s="65" t="s">
        <v>485</v>
      </c>
      <c r="C74" s="22" t="s">
        <v>809</v>
      </c>
      <c r="D74" s="22"/>
      <c r="F74" s="100" t="e">
        <f>IF(ISNA(VLOOKUP(K74,#REF!,IF($E$5="BMG",3,2),0)),"",VLOOKUP(K74,#REF!,IF($E$5="BMG",3,2),0))</f>
        <v>#REF!</v>
      </c>
      <c r="G74" s="2" t="e">
        <f>IF(ISNA(VLOOKUP(L74,#REF!,IF($E$5="BMG",3,2),0)),"",VLOOKUP(L74,#REF!,IF($E$5="BMG",3,2),0))</f>
        <v>#REF!</v>
      </c>
      <c r="H74" s="2" t="e">
        <f>IF(ISNA(VLOOKUP(M74,#REF!,IF($E$5="BMG",3,2),0)),"",VLOOKUP(M74,#REF!,IF($E$5="BMG",3,2),0))</f>
        <v>#REF!</v>
      </c>
      <c r="J74" s="8"/>
      <c r="K74" s="204" t="s">
        <v>987</v>
      </c>
      <c r="L74" s="204" t="s">
        <v>220</v>
      </c>
      <c r="M74" s="204" t="s">
        <v>220</v>
      </c>
      <c r="N74" s="211"/>
    </row>
    <row r="75" spans="2:16" x14ac:dyDescent="0.2">
      <c r="B75" s="65" t="s">
        <v>486</v>
      </c>
      <c r="C75" s="22" t="s">
        <v>773</v>
      </c>
      <c r="D75" s="22"/>
      <c r="F75" s="100" t="e">
        <f>IF(ISNA(VLOOKUP(K75,#REF!,IF($E$5="BMG",3,2),0)),"",VLOOKUP(K75,#REF!,IF($E$5="BMG",3,2),0))</f>
        <v>#REF!</v>
      </c>
      <c r="G75" s="2" t="e">
        <f>IF(ISNA(VLOOKUP(L75,#REF!,IF($E$5="BMG",3,2),0)),"",VLOOKUP(L75,#REF!,IF($E$5="BMG",3,2),0))</f>
        <v>#REF!</v>
      </c>
      <c r="H75" s="2" t="e">
        <f>IF(ISNA(VLOOKUP(M75,#REF!,IF($E$5="BMG",3,2),0)),"",VLOOKUP(M75,#REF!,IF($E$5="BMG",3,2),0))</f>
        <v>#REF!</v>
      </c>
      <c r="J75" s="12"/>
      <c r="K75" s="204" t="s">
        <v>988</v>
      </c>
      <c r="L75" s="204" t="s">
        <v>221</v>
      </c>
      <c r="M75" s="204" t="s">
        <v>221</v>
      </c>
      <c r="N75" s="212"/>
    </row>
    <row r="76" spans="2:16" x14ac:dyDescent="0.2">
      <c r="B76" s="65" t="s">
        <v>487</v>
      </c>
      <c r="C76" s="22" t="s">
        <v>797</v>
      </c>
      <c r="D76" s="22"/>
      <c r="F76" s="100" t="e">
        <f>IF(ISNA(VLOOKUP(K76,#REF!,IF($E$5="BMG",3,2),0)),"",VLOOKUP(K76,#REF!,IF($E$5="BMG",3,2),0))</f>
        <v>#REF!</v>
      </c>
      <c r="G76" s="2" t="e">
        <f>IF(ISNA(VLOOKUP(L76,#REF!,IF($E$5="BMG",3,2),0)),"",VLOOKUP(L76,#REF!,IF($E$5="BMG",3,2),0))</f>
        <v>#REF!</v>
      </c>
      <c r="H76" s="2" t="e">
        <f>IF(ISNA(VLOOKUP(M76,#REF!,IF($E$5="BMG",3,2),0)),"",VLOOKUP(M76,#REF!,IF($E$5="BMG",3,2),0))</f>
        <v>#REF!</v>
      </c>
      <c r="K76" s="204" t="s">
        <v>989</v>
      </c>
      <c r="L76" s="204" t="s">
        <v>222</v>
      </c>
      <c r="M76" s="204" t="s">
        <v>222</v>
      </c>
    </row>
    <row r="77" spans="2:16" x14ac:dyDescent="0.2">
      <c r="K77" s="204"/>
    </row>
    <row r="78" spans="2:16" s="13" customFormat="1" x14ac:dyDescent="0.2">
      <c r="B78" s="62">
        <v>4</v>
      </c>
      <c r="C78" s="59" t="s">
        <v>22</v>
      </c>
      <c r="D78" s="59"/>
      <c r="E78" s="95"/>
      <c r="F78" s="96"/>
      <c r="G78" s="95" t="s">
        <v>67</v>
      </c>
      <c r="H78" s="96">
        <v>99</v>
      </c>
      <c r="I78" s="17"/>
      <c r="K78" s="207"/>
      <c r="L78" s="204"/>
      <c r="M78" s="208"/>
      <c r="N78" s="209"/>
      <c r="O78" s="209"/>
      <c r="P78" s="209"/>
    </row>
    <row r="79" spans="2:16" x14ac:dyDescent="0.2">
      <c r="C79" s="20" t="s">
        <v>17</v>
      </c>
      <c r="D79" s="20"/>
      <c r="K79" s="204"/>
    </row>
    <row r="80" spans="2:16" s="10" customFormat="1" x14ac:dyDescent="0.2">
      <c r="B80" s="64"/>
      <c r="C80" s="23"/>
      <c r="D80" s="23"/>
      <c r="E80" s="103"/>
      <c r="F80" s="97" t="s">
        <v>72</v>
      </c>
      <c r="G80" s="98" t="s">
        <v>73</v>
      </c>
      <c r="H80" s="98" t="s">
        <v>74</v>
      </c>
      <c r="I80" s="17"/>
      <c r="K80" s="204"/>
      <c r="L80" s="204"/>
      <c r="M80" s="204"/>
      <c r="N80" s="210"/>
      <c r="O80" s="210"/>
      <c r="P80" s="210"/>
    </row>
    <row r="81" spans="2:16" x14ac:dyDescent="0.2">
      <c r="B81" s="66" t="s">
        <v>488</v>
      </c>
      <c r="C81" s="24" t="s">
        <v>160</v>
      </c>
      <c r="D81" s="24"/>
      <c r="F81" s="99" t="e">
        <f>IF(ISNA(VLOOKUP(K81,#REF!,IF($E$5="BMG",3,2),0)),"",VLOOKUP(K81,#REF!,IF($E$5="BMG",3,2),0))</f>
        <v>#REF!</v>
      </c>
      <c r="G81" s="4" t="e">
        <f>IF(ISNA(VLOOKUP(L81,#REF!,IF($E$5="BMG",3,2),0)),"",VLOOKUP(L81,#REF!,IF($E$5="BMG",3,2),0))</f>
        <v>#REF!</v>
      </c>
      <c r="H81" s="4" t="e">
        <f>IF(ISNA(VLOOKUP(M81,#REF!,IF($E$5="BMG",3,2),0)),"",VLOOKUP(M81,#REF!,IF($E$5="BMG",3,2),0))</f>
        <v>#REF!</v>
      </c>
      <c r="K81" s="204" t="s">
        <v>990</v>
      </c>
      <c r="L81" s="204" t="s">
        <v>223</v>
      </c>
      <c r="M81" s="204" t="s">
        <v>223</v>
      </c>
    </row>
    <row r="82" spans="2:16" x14ac:dyDescent="0.2">
      <c r="B82" s="66" t="s">
        <v>489</v>
      </c>
      <c r="C82" s="24" t="s">
        <v>733</v>
      </c>
      <c r="D82" s="24"/>
      <c r="F82" s="101" t="e">
        <f>IF(ISNA(VLOOKUP(K82,#REF!,IF($E$5="BMG",3,2),0)),"",VLOOKUP(K82,#REF!,IF($E$5="BMG",3,2),0))</f>
        <v>#REF!</v>
      </c>
      <c r="G82" s="102" t="e">
        <f>IF(ISNA(VLOOKUP(L82,#REF!,IF($E$5="BMG",3,2),0)),"",VLOOKUP(L82,#REF!,IF($E$5="BMG",3,2),0))</f>
        <v>#REF!</v>
      </c>
      <c r="H82" s="102" t="e">
        <f>IF(ISNA(VLOOKUP(M82,#REF!,IF($E$5="BMG",3,2),0)),"",VLOOKUP(M82,#REF!,IF($E$5="BMG",3,2),0))</f>
        <v>#REF!</v>
      </c>
      <c r="K82" s="204" t="s">
        <v>991</v>
      </c>
      <c r="L82" s="204" t="s">
        <v>224</v>
      </c>
      <c r="M82" s="204" t="s">
        <v>224</v>
      </c>
    </row>
    <row r="83" spans="2:16" x14ac:dyDescent="0.2">
      <c r="B83" s="66" t="s">
        <v>490</v>
      </c>
      <c r="C83" s="24" t="s">
        <v>737</v>
      </c>
      <c r="D83" s="24"/>
      <c r="F83" s="100" t="e">
        <f>IF(ISNA(VLOOKUP(K83,#REF!,IF($E$5="BMG",3,2),0)),"",VLOOKUP(K83,#REF!,IF($E$5="BMG",3,2),0))</f>
        <v>#REF!</v>
      </c>
      <c r="G83" s="2" t="e">
        <f>IF(ISNA(VLOOKUP(L83,#REF!,IF($E$5="BMG",3,2),0)),"",VLOOKUP(L83,#REF!,IF($E$5="BMG",3,2),0))</f>
        <v>#REF!</v>
      </c>
      <c r="H83" s="2" t="e">
        <f>IF(ISNA(VLOOKUP(M83,#REF!,IF($E$5="BMG",3,2),0)),"",VLOOKUP(M83,#REF!,IF($E$5="BMG",3,2),0))</f>
        <v>#REF!</v>
      </c>
      <c r="K83" s="204" t="s">
        <v>992</v>
      </c>
      <c r="L83" s="204" t="s">
        <v>225</v>
      </c>
      <c r="M83" s="204" t="s">
        <v>225</v>
      </c>
    </row>
    <row r="84" spans="2:16" x14ac:dyDescent="0.2">
      <c r="K84" s="204"/>
    </row>
    <row r="85" spans="2:16" s="13" customFormat="1" x14ac:dyDescent="0.2">
      <c r="B85" s="62">
        <v>5</v>
      </c>
      <c r="C85" s="59" t="s">
        <v>23</v>
      </c>
      <c r="D85" s="59"/>
      <c r="E85" s="95"/>
      <c r="F85" s="96"/>
      <c r="G85" s="95" t="s">
        <v>67</v>
      </c>
      <c r="H85" s="96">
        <v>99</v>
      </c>
      <c r="I85" s="17"/>
      <c r="K85" s="207"/>
      <c r="L85" s="204"/>
      <c r="M85" s="208"/>
      <c r="N85" s="209"/>
      <c r="O85" s="209"/>
      <c r="P85" s="209"/>
    </row>
    <row r="86" spans="2:16" s="5" customFormat="1" x14ac:dyDescent="0.2">
      <c r="B86" s="63"/>
      <c r="C86" s="20" t="s">
        <v>17</v>
      </c>
      <c r="D86" s="20"/>
      <c r="E86" s="105"/>
      <c r="F86" s="25"/>
      <c r="I86" s="17"/>
      <c r="K86" s="204"/>
      <c r="L86" s="204"/>
      <c r="M86" s="204"/>
      <c r="N86" s="213"/>
      <c r="O86" s="213"/>
      <c r="P86" s="213"/>
    </row>
    <row r="87" spans="2:16" s="5" customFormat="1" x14ac:dyDescent="0.2">
      <c r="B87" s="63"/>
      <c r="C87" s="21"/>
      <c r="D87" s="21"/>
      <c r="E87" s="105"/>
      <c r="F87" s="97" t="s">
        <v>72</v>
      </c>
      <c r="G87" s="98" t="s">
        <v>73</v>
      </c>
      <c r="H87" s="98" t="s">
        <v>74</v>
      </c>
      <c r="I87" s="17"/>
      <c r="K87" s="204"/>
      <c r="L87" s="204"/>
      <c r="M87" s="204"/>
      <c r="N87" s="213"/>
      <c r="O87" s="213"/>
      <c r="P87" s="213"/>
    </row>
    <row r="88" spans="2:16" s="5" customFormat="1" x14ac:dyDescent="0.2">
      <c r="B88" s="63" t="s">
        <v>491</v>
      </c>
      <c r="C88" s="24" t="s">
        <v>160</v>
      </c>
      <c r="D88" s="24"/>
      <c r="E88" s="105"/>
      <c r="F88" s="99" t="e">
        <f>IF(ISNA(VLOOKUP(K88,#REF!,IF($E$5="BMG",3,2),0)),"",VLOOKUP(K88,#REF!,IF($E$5="BMG",3,2),0))</f>
        <v>#REF!</v>
      </c>
      <c r="G88" s="4" t="e">
        <f>IF(ISNA(VLOOKUP(L88,#REF!,IF($E$5="BMG",3,2),0)),"",VLOOKUP(L88,#REF!,IF($E$5="BMG",3,2),0))</f>
        <v>#REF!</v>
      </c>
      <c r="H88" s="4" t="e">
        <f>IF(ISNA(VLOOKUP(M88,#REF!,IF($E$5="BMG",3,2),0)),"",VLOOKUP(M88,#REF!,IF($E$5="BMG",3,2),0))</f>
        <v>#REF!</v>
      </c>
      <c r="I88" s="17"/>
      <c r="K88" s="204" t="s">
        <v>993</v>
      </c>
      <c r="L88" s="204" t="s">
        <v>226</v>
      </c>
      <c r="M88" s="204" t="s">
        <v>226</v>
      </c>
      <c r="N88" s="213"/>
      <c r="O88" s="213"/>
      <c r="P88" s="213"/>
    </row>
    <row r="89" spans="2:16" s="5" customFormat="1" x14ac:dyDescent="0.2">
      <c r="B89" s="63" t="s">
        <v>492</v>
      </c>
      <c r="C89" s="24" t="s">
        <v>730</v>
      </c>
      <c r="D89" s="24"/>
      <c r="E89" s="105"/>
      <c r="F89" s="100" t="e">
        <f>IF(ISNA(VLOOKUP(K89,#REF!,IF($E$5="BMG",3,2),0)),"",VLOOKUP(K89,#REF!,IF($E$5="BMG",3,2),0))</f>
        <v>#REF!</v>
      </c>
      <c r="G89" s="2" t="e">
        <f>IF(ISNA(VLOOKUP(L89,#REF!,IF($E$5="BMG",3,2),0)),"",VLOOKUP(L89,#REF!,IF($E$5="BMG",3,2),0))</f>
        <v>#REF!</v>
      </c>
      <c r="H89" s="2" t="e">
        <f>IF(ISNA(VLOOKUP(M89,#REF!,IF($E$5="BMG",3,2),0)),"",VLOOKUP(M89,#REF!,IF($E$5="BMG",3,2),0))</f>
        <v>#REF!</v>
      </c>
      <c r="I89" s="17"/>
      <c r="K89" s="204" t="s">
        <v>994</v>
      </c>
      <c r="L89" s="204" t="s">
        <v>227</v>
      </c>
      <c r="M89" s="204" t="s">
        <v>227</v>
      </c>
      <c r="N89" s="213"/>
      <c r="O89" s="213"/>
      <c r="P89" s="213"/>
    </row>
    <row r="90" spans="2:16" s="5" customFormat="1" x14ac:dyDescent="0.2">
      <c r="B90" s="63" t="s">
        <v>493</v>
      </c>
      <c r="C90" s="22" t="s">
        <v>805</v>
      </c>
      <c r="D90" s="22"/>
      <c r="E90" s="105"/>
      <c r="F90" s="100" t="e">
        <f>IF(ISNA(VLOOKUP(K90,#REF!,IF($E$5="BMG",3,2),0)),"",VLOOKUP(K90,#REF!,IF($E$5="BMG",3,2),0))</f>
        <v>#REF!</v>
      </c>
      <c r="G90" s="2" t="e">
        <f>IF(ISNA(VLOOKUP(L90,#REF!,IF($E$5="BMG",3,2),0)),"",VLOOKUP(L90,#REF!,IF($E$5="BMG",3,2),0))</f>
        <v>#REF!</v>
      </c>
      <c r="H90" s="2" t="e">
        <f>IF(ISNA(VLOOKUP(M90,#REF!,IF($E$5="BMG",3,2),0)),"",VLOOKUP(M90,#REF!,IF($E$5="BMG",3,2),0))</f>
        <v>#REF!</v>
      </c>
      <c r="I90" s="17"/>
      <c r="K90" s="204" t="s">
        <v>995</v>
      </c>
      <c r="L90" s="204" t="s">
        <v>228</v>
      </c>
      <c r="M90" s="204" t="s">
        <v>228</v>
      </c>
      <c r="N90" s="213"/>
      <c r="O90" s="213"/>
      <c r="P90" s="213"/>
    </row>
    <row r="91" spans="2:16" s="5" customFormat="1" x14ac:dyDescent="0.2">
      <c r="B91" s="63" t="s">
        <v>494</v>
      </c>
      <c r="C91" s="22" t="s">
        <v>809</v>
      </c>
      <c r="D91" s="22"/>
      <c r="E91" s="105"/>
      <c r="F91" s="100" t="e">
        <f>IF(ISNA(VLOOKUP(K91,#REF!,IF($E$5="BMG",3,2),0)),"",VLOOKUP(K91,#REF!,IF($E$5="BMG",3,2),0))</f>
        <v>#REF!</v>
      </c>
      <c r="G91" s="2" t="e">
        <f>IF(ISNA(VLOOKUP(L91,#REF!,IF($E$5="BMG",3,2),0)),"",VLOOKUP(L91,#REF!,IF($E$5="BMG",3,2),0))</f>
        <v>#REF!</v>
      </c>
      <c r="H91" s="2" t="e">
        <f>IF(ISNA(VLOOKUP(M91,#REF!,IF($E$5="BMG",3,2),0)),"",VLOOKUP(M91,#REF!,IF($E$5="BMG",3,2),0))</f>
        <v>#REF!</v>
      </c>
      <c r="I91" s="17"/>
      <c r="K91" s="204" t="s">
        <v>996</v>
      </c>
      <c r="L91" s="204" t="s">
        <v>229</v>
      </c>
      <c r="M91" s="204" t="s">
        <v>229</v>
      </c>
      <c r="N91" s="213"/>
      <c r="O91" s="213"/>
      <c r="P91" s="213"/>
    </row>
    <row r="92" spans="2:16" s="5" customFormat="1" x14ac:dyDescent="0.2">
      <c r="B92" s="63" t="s">
        <v>495</v>
      </c>
      <c r="C92" s="24" t="s">
        <v>798</v>
      </c>
      <c r="D92" s="24"/>
      <c r="E92" s="105"/>
      <c r="F92" s="100" t="e">
        <f>IF(ISNA(VLOOKUP(K92,#REF!,IF($E$5="BMG",3,2),0)),"",VLOOKUP(K92,#REF!,IF($E$5="BMG",3,2),0))</f>
        <v>#REF!</v>
      </c>
      <c r="G92" s="2" t="e">
        <f>IF(ISNA(VLOOKUP(L92,#REF!,IF($E$5="BMG",3,2),0)),"",VLOOKUP(L92,#REF!,IF($E$5="BMG",3,2),0))</f>
        <v>#REF!</v>
      </c>
      <c r="H92" s="2" t="e">
        <f>IF(ISNA(VLOOKUP(M92,#REF!,IF($E$5="BMG",3,2),0)),"",VLOOKUP(M92,#REF!,IF($E$5="BMG",3,2),0))</f>
        <v>#REF!</v>
      </c>
      <c r="I92" s="17"/>
      <c r="K92" s="204" t="s">
        <v>997</v>
      </c>
      <c r="L92" s="204" t="s">
        <v>230</v>
      </c>
      <c r="M92" s="204" t="s">
        <v>230</v>
      </c>
      <c r="N92" s="213"/>
      <c r="O92" s="213"/>
      <c r="P92" s="213"/>
    </row>
    <row r="93" spans="2:16" s="5" customFormat="1" x14ac:dyDescent="0.2">
      <c r="B93" s="63" t="s">
        <v>496</v>
      </c>
      <c r="C93" s="24" t="s">
        <v>799</v>
      </c>
      <c r="D93" s="24"/>
      <c r="E93" s="105"/>
      <c r="F93" s="100" t="e">
        <f>IF(ISNA(VLOOKUP(K93,#REF!,IF($E$5="BMG",3,2),0)),"",VLOOKUP(K93,#REF!,IF($E$5="BMG",3,2),0))</f>
        <v>#REF!</v>
      </c>
      <c r="G93" s="2" t="e">
        <f>IF(ISNA(VLOOKUP(L93,#REF!,IF($E$5="BMG",3,2),0)),"",VLOOKUP(L93,#REF!,IF($E$5="BMG",3,2),0))</f>
        <v>#REF!</v>
      </c>
      <c r="H93" s="2" t="e">
        <f>IF(ISNA(VLOOKUP(M93,#REF!,IF($E$5="BMG",3,2),0)),"",VLOOKUP(M93,#REF!,IF($E$5="BMG",3,2),0))</f>
        <v>#REF!</v>
      </c>
      <c r="I93" s="17"/>
      <c r="K93" s="204" t="s">
        <v>998</v>
      </c>
      <c r="L93" s="204" t="s">
        <v>231</v>
      </c>
      <c r="M93" s="204" t="s">
        <v>231</v>
      </c>
      <c r="N93" s="213"/>
      <c r="O93" s="213"/>
      <c r="P93" s="213"/>
    </row>
    <row r="94" spans="2:16" s="5" customFormat="1" x14ac:dyDescent="0.2">
      <c r="B94" s="63"/>
      <c r="C94" s="25"/>
      <c r="D94" s="25"/>
      <c r="E94" s="105"/>
      <c r="F94" s="25"/>
      <c r="I94" s="17"/>
      <c r="K94" s="204"/>
      <c r="L94" s="204"/>
      <c r="M94" s="204"/>
      <c r="N94" s="213"/>
      <c r="O94" s="213"/>
      <c r="P94" s="213"/>
    </row>
    <row r="95" spans="2:16" s="13" customFormat="1" x14ac:dyDescent="0.2">
      <c r="B95" s="62">
        <v>6</v>
      </c>
      <c r="C95" s="60" t="s">
        <v>24</v>
      </c>
      <c r="D95" s="60"/>
      <c r="E95" s="95"/>
      <c r="F95" s="96"/>
      <c r="G95" s="95" t="s">
        <v>67</v>
      </c>
      <c r="H95" s="96">
        <v>99</v>
      </c>
      <c r="I95" s="17"/>
      <c r="K95" s="207"/>
      <c r="L95" s="204"/>
      <c r="M95" s="208"/>
      <c r="N95" s="209"/>
      <c r="O95" s="209"/>
      <c r="P95" s="209"/>
    </row>
    <row r="96" spans="2:16" s="17" customFormat="1" ht="12" customHeight="1" x14ac:dyDescent="0.2">
      <c r="B96" s="67"/>
      <c r="C96" s="20" t="s">
        <v>324</v>
      </c>
      <c r="D96" s="20"/>
      <c r="E96" s="18"/>
      <c r="K96" s="206"/>
      <c r="L96" s="206"/>
      <c r="M96" s="206"/>
      <c r="N96" s="206"/>
      <c r="O96" s="206"/>
      <c r="P96" s="206"/>
    </row>
    <row r="97" spans="2:16" x14ac:dyDescent="0.2">
      <c r="F97" s="97" t="s">
        <v>72</v>
      </c>
      <c r="G97" s="98" t="s">
        <v>73</v>
      </c>
      <c r="H97" s="98" t="s">
        <v>74</v>
      </c>
      <c r="K97" s="204"/>
    </row>
    <row r="98" spans="2:16" x14ac:dyDescent="0.2">
      <c r="B98" s="44" t="s">
        <v>497</v>
      </c>
      <c r="C98" s="17" t="s">
        <v>760</v>
      </c>
      <c r="E98" s="19" t="s">
        <v>9</v>
      </c>
      <c r="F98" s="101" t="e">
        <f>IF(ISNA(VLOOKUP(K98,#REF!,IF($E$5="BMG",3,2),0)),"",VLOOKUP(K98,#REF!,IF($E$5="BMG",3,2),0))</f>
        <v>#REF!</v>
      </c>
      <c r="G98" s="102" t="e">
        <f>IF(ISNA(VLOOKUP(L98,#REF!,IF($E$5="BMG",3,2),0)),"",VLOOKUP(L98,#REF!,IF($E$5="BMG",3,2),0))</f>
        <v>#REF!</v>
      </c>
      <c r="H98" s="102" t="e">
        <f>IF(ISNA(VLOOKUP(M98,#REF!,IF($E$5="BMG",3,2),0)),"",VLOOKUP(M98,#REF!,IF($E$5="BMG",3,2),0))</f>
        <v>#REF!</v>
      </c>
      <c r="J98" s="3" t="s">
        <v>9</v>
      </c>
      <c r="K98" s="204" t="s">
        <v>999</v>
      </c>
      <c r="L98" s="204" t="s">
        <v>232</v>
      </c>
      <c r="M98" s="204" t="s">
        <v>232</v>
      </c>
    </row>
    <row r="99" spans="2:16" x14ac:dyDescent="0.2">
      <c r="E99" s="19" t="s">
        <v>10</v>
      </c>
      <c r="F99" s="101" t="e">
        <f>IF(ISNA(VLOOKUP(K99,#REF!,IF($E$5="BMG",3,2),0)),"",VLOOKUP(K99,#REF!,IF($E$5="BMG",3,2),0))</f>
        <v>#REF!</v>
      </c>
      <c r="G99" s="102" t="e">
        <f>IF(ISNA(VLOOKUP(L99,#REF!,IF($E$5="BMG",3,2),0)),"",VLOOKUP(L99,#REF!,IF($E$5="BMG",3,2),0))</f>
        <v>#REF!</v>
      </c>
      <c r="H99" s="102" t="e">
        <f>IF(ISNA(VLOOKUP(M99,#REF!,IF($E$5="BMG",3,2),0)),"",VLOOKUP(M99,#REF!,IF($E$5="BMG",3,2),0))</f>
        <v>#REF!</v>
      </c>
      <c r="J99" s="3" t="s">
        <v>10</v>
      </c>
      <c r="K99" s="204" t="s">
        <v>1000</v>
      </c>
      <c r="L99" s="204" t="s">
        <v>233</v>
      </c>
      <c r="M99" s="204" t="s">
        <v>233</v>
      </c>
    </row>
    <row r="100" spans="2:16" x14ac:dyDescent="0.2">
      <c r="C100" s="26" t="s">
        <v>761</v>
      </c>
      <c r="D100" s="26"/>
      <c r="K100" s="204"/>
    </row>
    <row r="101" spans="2:16" x14ac:dyDescent="0.2">
      <c r="B101" s="44" t="s">
        <v>498</v>
      </c>
      <c r="C101" s="17" t="s">
        <v>762</v>
      </c>
      <c r="F101" s="99" t="e">
        <f>IF(ISNA(VLOOKUP(K101,#REF!,IF($E$5="BMG",3,2),0)),"",VLOOKUP(K101,#REF!,IF($E$5="BMG",3,2),0))</f>
        <v>#REF!</v>
      </c>
      <c r="G101" s="4" t="e">
        <f>IF(ISNA(VLOOKUP(L101,#REF!,IF($E$5="BMG",3,2),0)),"",VLOOKUP(L101,#REF!,IF($E$5="BMG",3,2),0))</f>
        <v>#REF!</v>
      </c>
      <c r="H101" s="4" t="e">
        <f>IF(ISNA(VLOOKUP(M101,#REF!,IF($E$5="BMG",3,2),0)),"",VLOOKUP(M101,#REF!,IF($E$5="BMG",3,2),0))</f>
        <v>#REF!</v>
      </c>
      <c r="K101" s="204" t="s">
        <v>1001</v>
      </c>
      <c r="L101" s="204" t="s">
        <v>234</v>
      </c>
      <c r="M101" s="204" t="s">
        <v>234</v>
      </c>
    </row>
    <row r="102" spans="2:16" x14ac:dyDescent="0.2">
      <c r="B102" s="44" t="s">
        <v>499</v>
      </c>
      <c r="C102" s="17" t="s">
        <v>763</v>
      </c>
      <c r="F102" s="99" t="e">
        <f>IF(ISNA(VLOOKUP(K102,#REF!,IF($E$5="BMG",3,2),0)),"",VLOOKUP(K102,#REF!,IF($E$5="BMG",3,2),0))</f>
        <v>#REF!</v>
      </c>
      <c r="G102" s="4" t="e">
        <f>IF(ISNA(VLOOKUP(L102,#REF!,IF($E$5="BMG",3,2),0)),"",VLOOKUP(L102,#REF!,IF($E$5="BMG",3,2),0))</f>
        <v>#REF!</v>
      </c>
      <c r="H102" s="4" t="e">
        <f>IF(ISNA(VLOOKUP(M102,#REF!,IF($E$5="BMG",3,2),0)),"",VLOOKUP(M102,#REF!,IF($E$5="BMG",3,2),0))</f>
        <v>#REF!</v>
      </c>
      <c r="K102" s="204" t="s">
        <v>1002</v>
      </c>
      <c r="L102" s="204" t="s">
        <v>235</v>
      </c>
      <c r="M102" s="204" t="s">
        <v>235</v>
      </c>
    </row>
    <row r="103" spans="2:16" x14ac:dyDescent="0.2">
      <c r="B103" s="44" t="s">
        <v>500</v>
      </c>
      <c r="C103" s="17" t="s">
        <v>764</v>
      </c>
      <c r="F103" s="99" t="e">
        <f>IF(ISNA(VLOOKUP(K103,#REF!,IF($E$5="BMG",3,2),0)),"",VLOOKUP(K103,#REF!,IF($E$5="BMG",3,2),0))</f>
        <v>#REF!</v>
      </c>
      <c r="G103" s="4" t="e">
        <f>IF(ISNA(VLOOKUP(L103,#REF!,IF($E$5="BMG",3,2),0)),"",VLOOKUP(L103,#REF!,IF($E$5="BMG",3,2),0))</f>
        <v>#REF!</v>
      </c>
      <c r="H103" s="4" t="e">
        <f>IF(ISNA(VLOOKUP(M103,#REF!,IF($E$5="BMG",3,2),0)),"",VLOOKUP(M103,#REF!,IF($E$5="BMG",3,2),0))</f>
        <v>#REF!</v>
      </c>
      <c r="K103" s="204" t="s">
        <v>1003</v>
      </c>
      <c r="L103" s="204" t="s">
        <v>236</v>
      </c>
      <c r="M103" s="204" t="s">
        <v>236</v>
      </c>
    </row>
    <row r="104" spans="2:16" x14ac:dyDescent="0.2">
      <c r="B104" s="44" t="s">
        <v>501</v>
      </c>
      <c r="C104" s="17" t="s">
        <v>765</v>
      </c>
      <c r="F104" s="99" t="e">
        <f>IF(ISNA(VLOOKUP(K104,#REF!,IF($E$5="BMG",3,2),0)),"",VLOOKUP(K104,#REF!,IF($E$5="BMG",3,2),0))</f>
        <v>#REF!</v>
      </c>
      <c r="G104" s="4" t="e">
        <f>IF(ISNA(VLOOKUP(L104,#REF!,IF($E$5="BMG",3,2),0)),"",VLOOKUP(L104,#REF!,IF($E$5="BMG",3,2),0))</f>
        <v>#REF!</v>
      </c>
      <c r="H104" s="4" t="e">
        <f>IF(ISNA(VLOOKUP(M104,#REF!,IF($E$5="BMG",3,2),0)),"",VLOOKUP(M104,#REF!,IF($E$5="BMG",3,2),0))</f>
        <v>#REF!</v>
      </c>
      <c r="K104" s="204" t="s">
        <v>1004</v>
      </c>
      <c r="L104" s="204" t="s">
        <v>237</v>
      </c>
      <c r="M104" s="204" t="s">
        <v>237</v>
      </c>
    </row>
    <row r="105" spans="2:16" x14ac:dyDescent="0.2">
      <c r="B105" s="44" t="s">
        <v>502</v>
      </c>
      <c r="C105" s="17" t="s">
        <v>766</v>
      </c>
      <c r="F105" s="99" t="e">
        <f>IF(ISNA(VLOOKUP(K105,#REF!,IF($E$5="BMG",3,2),0)),"",VLOOKUP(K105,#REF!,IF($E$5="BMG",3,2),0))</f>
        <v>#REF!</v>
      </c>
      <c r="G105" s="4" t="e">
        <f>IF(ISNA(VLOOKUP(L105,#REF!,IF($E$5="BMG",3,2),0)),"",VLOOKUP(L105,#REF!,IF($E$5="BMG",3,2),0))</f>
        <v>#REF!</v>
      </c>
      <c r="H105" s="4" t="e">
        <f>IF(ISNA(VLOOKUP(M105,#REF!,IF($E$5="BMG",3,2),0)),"",VLOOKUP(M105,#REF!,IF($E$5="BMG",3,2),0))</f>
        <v>#REF!</v>
      </c>
      <c r="K105" s="204" t="s">
        <v>1005</v>
      </c>
      <c r="L105" s="204" t="s">
        <v>238</v>
      </c>
      <c r="M105" s="204" t="s">
        <v>238</v>
      </c>
    </row>
    <row r="106" spans="2:16" x14ac:dyDescent="0.2">
      <c r="B106" s="44" t="s">
        <v>503</v>
      </c>
      <c r="C106" s="17" t="s">
        <v>767</v>
      </c>
      <c r="F106" s="99" t="e">
        <f>IF(ISNA(VLOOKUP(K106,#REF!,IF($E$5="BMG",3,2),0)),"",VLOOKUP(K106,#REF!,IF($E$5="BMG",3,2),0))</f>
        <v>#REF!</v>
      </c>
      <c r="G106" s="4" t="e">
        <f>IF(ISNA(VLOOKUP(L106,#REF!,IF($E$5="BMG",3,2),0)),"",VLOOKUP(L106,#REF!,IF($E$5="BMG",3,2),0))</f>
        <v>#REF!</v>
      </c>
      <c r="H106" s="4" t="e">
        <f>IF(ISNA(VLOOKUP(M106,#REF!,IF($E$5="BMG",3,2),0)),"",VLOOKUP(M106,#REF!,IF($E$5="BMG",3,2),0))</f>
        <v>#REF!</v>
      </c>
      <c r="K106" s="204" t="s">
        <v>1006</v>
      </c>
      <c r="L106" s="204" t="s">
        <v>239</v>
      </c>
      <c r="M106" s="204" t="s">
        <v>239</v>
      </c>
    </row>
    <row r="107" spans="2:16" s="17" customFormat="1" x14ac:dyDescent="0.2">
      <c r="B107" s="56"/>
      <c r="E107" s="18"/>
      <c r="K107" s="206"/>
      <c r="L107" s="206"/>
      <c r="M107" s="206"/>
      <c r="N107" s="206"/>
      <c r="O107" s="206"/>
      <c r="P107" s="206"/>
    </row>
    <row r="108" spans="2:16" x14ac:dyDescent="0.2">
      <c r="B108" s="44" t="s">
        <v>504</v>
      </c>
      <c r="C108" s="84" t="s">
        <v>870</v>
      </c>
      <c r="E108" s="19"/>
      <c r="F108" s="100" t="e">
        <f>IF(ISNA(VLOOKUP(K108,#REF!,IF($E$5="BMG",3,2),0)),"",VLOOKUP(K108,#REF!,IF($E$5="BMG",3,2),0))</f>
        <v>#REF!</v>
      </c>
      <c r="G108" s="100" t="e">
        <f>IF(ISNA(VLOOKUP(L108,#REF!,IF($E$5="BMG",3,2),0)),"",VLOOKUP(L108,#REF!,IF($E$5="BMG",3,2),0))</f>
        <v>#REF!</v>
      </c>
      <c r="H108" s="100" t="e">
        <f>IF(ISNA(VLOOKUP(M108,#REF!,IF($E$5="BMG",3,2),0)),"",VLOOKUP(M108,#REF!,IF($E$5="BMG",3,2),0))</f>
        <v>#REF!</v>
      </c>
      <c r="K108" s="204" t="s">
        <v>1007</v>
      </c>
    </row>
    <row r="109" spans="2:16" outlineLevel="1" x14ac:dyDescent="0.2">
      <c r="B109" s="44" t="s">
        <v>505</v>
      </c>
      <c r="C109" s="84" t="s">
        <v>900</v>
      </c>
      <c r="E109" s="19"/>
      <c r="F109" s="100" t="e">
        <f>IF(ISNA(VLOOKUP(K109,#REF!,IF($E$5="BMG",3,2),0)),"",VLOOKUP(K109,#REF!,IF($E$5="BMG",3,2),0))</f>
        <v>#REF!</v>
      </c>
      <c r="G109" s="100" t="e">
        <f>IF(ISNA(VLOOKUP(L109,#REF!,IF($E$5="BMG",3,2),0)),"",VLOOKUP(L109,#REF!,IF($E$5="BMG",3,2),0))</f>
        <v>#REF!</v>
      </c>
      <c r="H109" s="100" t="e">
        <f>IF(ISNA(VLOOKUP(M109,#REF!,IF($E$5="BMG",3,2),0)),"",VLOOKUP(M109,#REF!,IF($E$5="BMG",3,2),0))</f>
        <v>#REF!</v>
      </c>
      <c r="K109" s="204" t="s">
        <v>1008</v>
      </c>
    </row>
    <row r="110" spans="2:16" s="17" customFormat="1" x14ac:dyDescent="0.2">
      <c r="K110" s="206"/>
      <c r="L110" s="206"/>
      <c r="M110" s="206"/>
      <c r="N110" s="206"/>
      <c r="O110" s="206"/>
      <c r="P110" s="206"/>
    </row>
    <row r="111" spans="2:16" s="17" customFormat="1" outlineLevel="1" x14ac:dyDescent="0.2">
      <c r="B111" s="67"/>
      <c r="C111" s="26" t="s">
        <v>330</v>
      </c>
      <c r="D111" s="26"/>
      <c r="E111" s="18"/>
      <c r="K111" s="206"/>
      <c r="L111" s="206"/>
      <c r="M111" s="206"/>
      <c r="N111" s="206"/>
      <c r="O111" s="206"/>
      <c r="P111" s="206"/>
    </row>
    <row r="112" spans="2:16" outlineLevel="1" x14ac:dyDescent="0.2">
      <c r="B112" s="44" t="s">
        <v>506</v>
      </c>
      <c r="C112" s="30" t="s">
        <v>340</v>
      </c>
      <c r="D112" s="30"/>
      <c r="E112" s="19"/>
      <c r="F112" s="100" t="e">
        <f>IF(ISNA(VLOOKUP(K112,#REF!,IF($E$5="BMG",3,2),0)),"",VLOOKUP(K112,#REF!,IF($E$5="BMG",3,2),0))</f>
        <v>#REF!</v>
      </c>
      <c r="G112" s="2" t="e">
        <f>IF(ISNA(VLOOKUP(L112,#REF!,IF($E$5="BMG",3,2),0)),"",VLOOKUP(L112,#REF!,IF($E$5="BMG",3,2),0))</f>
        <v>#REF!</v>
      </c>
      <c r="H112" s="2" t="e">
        <f>IF(ISNA(VLOOKUP(M112,#REF!,IF($E$5="BMG",3,2),0)),"",VLOOKUP(M112,#REF!,IF($E$5="BMG",3,2),0))</f>
        <v>#REF!</v>
      </c>
      <c r="K112" s="204" t="s">
        <v>1009</v>
      </c>
    </row>
    <row r="113" spans="2:16" outlineLevel="1" x14ac:dyDescent="0.2">
      <c r="B113" s="44" t="s">
        <v>507</v>
      </c>
      <c r="C113" s="30" t="s">
        <v>341</v>
      </c>
      <c r="D113" s="30"/>
      <c r="E113" s="19"/>
      <c r="F113" s="100" t="e">
        <f>IF(ISNA(VLOOKUP(K113,#REF!,IF($E$5="BMG",3,2),0)),"",VLOOKUP(K113,#REF!,IF($E$5="BMG",3,2),0))</f>
        <v>#REF!</v>
      </c>
      <c r="G113" s="2" t="e">
        <f>IF(ISNA(VLOOKUP(L113,#REF!,IF($E$5="BMG",3,2),0)),"",VLOOKUP(L113,#REF!,IF($E$5="BMG",3,2),0))</f>
        <v>#REF!</v>
      </c>
      <c r="H113" s="2" t="e">
        <f>IF(ISNA(VLOOKUP(M113,#REF!,IF($E$5="BMG",3,2),0)),"",VLOOKUP(M113,#REF!,IF($E$5="BMG",3,2),0))</f>
        <v>#REF!</v>
      </c>
      <c r="K113" s="204" t="s">
        <v>1010</v>
      </c>
    </row>
    <row r="114" spans="2:16" outlineLevel="1" x14ac:dyDescent="0.2">
      <c r="B114" s="44" t="s">
        <v>508</v>
      </c>
      <c r="C114" s="30" t="s">
        <v>739</v>
      </c>
      <c r="D114" s="30"/>
      <c r="E114" s="19" t="s">
        <v>16</v>
      </c>
      <c r="F114" s="99" t="e">
        <f>IF(ISNA(VLOOKUP(K114,#REF!,IF($E$5="BMG",3,2),0)),"",VLOOKUP(K114,#REF!,IF($E$5="BMG",3,2),0))</f>
        <v>#REF!</v>
      </c>
      <c r="G114" s="4" t="e">
        <f>IF(ISNA(VLOOKUP(L114,#REF!,IF($E$5="BMG",3,2),0)),"",VLOOKUP(L114,#REF!,IF($E$5="BMG",3,2),0))</f>
        <v>#REF!</v>
      </c>
      <c r="H114" s="4" t="e">
        <f>IF(ISNA(VLOOKUP(M114,#REF!,IF($E$5="BMG",3,2),0)),"",VLOOKUP(M114,#REF!,IF($E$5="BMG",3,2),0))</f>
        <v>#REF!</v>
      </c>
      <c r="K114" s="204" t="s">
        <v>1011</v>
      </c>
    </row>
    <row r="115" spans="2:16" outlineLevel="1" x14ac:dyDescent="0.2">
      <c r="B115" s="44" t="s">
        <v>509</v>
      </c>
      <c r="C115" s="30" t="s">
        <v>740</v>
      </c>
      <c r="D115" s="30"/>
      <c r="E115" s="19" t="s">
        <v>16</v>
      </c>
      <c r="F115" s="99" t="e">
        <f>IF(ISNA(VLOOKUP(K115,#REF!,IF($E$5="BMG",3,2),0)),"",VLOOKUP(K115,#REF!,IF($E$5="BMG",3,2),0))</f>
        <v>#REF!</v>
      </c>
      <c r="G115" s="4" t="e">
        <f>IF(ISNA(VLOOKUP(L115,#REF!,IF($E$5="BMG",3,2),0)),"",VLOOKUP(L115,#REF!,IF($E$5="BMG",3,2),0))</f>
        <v>#REF!</v>
      </c>
      <c r="H115" s="4" t="e">
        <f>IF(ISNA(VLOOKUP(M115,#REF!,IF($E$5="BMG",3,2),0)),"",VLOOKUP(M115,#REF!,IF($E$5="BMG",3,2),0))</f>
        <v>#REF!</v>
      </c>
      <c r="K115" s="204" t="s">
        <v>1012</v>
      </c>
    </row>
    <row r="116" spans="2:16" outlineLevel="1" x14ac:dyDescent="0.2">
      <c r="B116" s="44" t="s">
        <v>510</v>
      </c>
      <c r="C116" s="30" t="s">
        <v>741</v>
      </c>
      <c r="D116" s="30"/>
      <c r="E116" s="19" t="s">
        <v>18</v>
      </c>
      <c r="F116" s="99" t="e">
        <f>IF(ISNA(VLOOKUP(K116,#REF!,IF($E$5="BMG",3,2),0)),"",VLOOKUP(K116,#REF!,IF($E$5="BMG",3,2),0))</f>
        <v>#REF!</v>
      </c>
      <c r="G116" s="4" t="e">
        <f>IF(ISNA(VLOOKUP(L116,#REF!,IF($E$5="BMG",3,2),0)),"",VLOOKUP(L116,#REF!,IF($E$5="BMG",3,2),0))</f>
        <v>#REF!</v>
      </c>
      <c r="H116" s="4" t="e">
        <f>IF(ISNA(VLOOKUP(M116,#REF!,IF($E$5="BMG",3,2),0)),"",VLOOKUP(M116,#REF!,IF($E$5="BMG",3,2),0))</f>
        <v>#REF!</v>
      </c>
      <c r="K116" s="204" t="s">
        <v>1013</v>
      </c>
    </row>
    <row r="117" spans="2:16" outlineLevel="1" x14ac:dyDescent="0.2">
      <c r="B117" s="44" t="s">
        <v>511</v>
      </c>
      <c r="C117" s="30" t="s">
        <v>742</v>
      </c>
      <c r="D117" s="30"/>
      <c r="E117" s="19" t="s">
        <v>18</v>
      </c>
      <c r="F117" s="99" t="e">
        <f>IF(ISNA(VLOOKUP(K117,#REF!,IF($E$5="BMG",3,2),0)),"",VLOOKUP(K117,#REF!,IF($E$5="BMG",3,2),0))</f>
        <v>#REF!</v>
      </c>
      <c r="G117" s="4" t="e">
        <f>IF(ISNA(VLOOKUP(L117,#REF!,IF($E$5="BMG",3,2),0)),"",VLOOKUP(L117,#REF!,IF($E$5="BMG",3,2),0))</f>
        <v>#REF!</v>
      </c>
      <c r="H117" s="4" t="e">
        <f>IF(ISNA(VLOOKUP(M117,#REF!,IF($E$5="BMG",3,2),0)),"",VLOOKUP(M117,#REF!,IF($E$5="BMG",3,2),0))</f>
        <v>#REF!</v>
      </c>
      <c r="K117" s="204" t="s">
        <v>1014</v>
      </c>
    </row>
    <row r="118" spans="2:16" s="197" customFormat="1" x14ac:dyDescent="0.2">
      <c r="B118" s="196"/>
      <c r="E118" s="198"/>
      <c r="K118" s="214"/>
      <c r="L118" s="214"/>
      <c r="M118" s="214"/>
      <c r="N118" s="214"/>
      <c r="O118" s="214"/>
      <c r="P118" s="214"/>
    </row>
    <row r="119" spans="2:16" x14ac:dyDescent="0.2">
      <c r="C119" s="27" t="s">
        <v>325</v>
      </c>
      <c r="D119" s="27"/>
      <c r="K119" s="204"/>
    </row>
    <row r="120" spans="2:16" x14ac:dyDescent="0.2">
      <c r="C120" s="51" t="s">
        <v>803</v>
      </c>
      <c r="D120" s="51"/>
      <c r="K120" s="204"/>
    </row>
    <row r="121" spans="2:16" outlineLevel="1" x14ac:dyDescent="0.2">
      <c r="B121" s="44" t="s">
        <v>512</v>
      </c>
      <c r="C121" s="17" t="s">
        <v>743</v>
      </c>
      <c r="E121" s="19"/>
      <c r="F121" s="100" t="e">
        <f>IF(ISNA(VLOOKUP(K121,#REF!,IF($E$5="BMG",3,2),0)),"",VLOOKUP(K121,#REF!,IF($E$5="BMG",3,2),0))</f>
        <v>#REF!</v>
      </c>
      <c r="G121" s="2" t="e">
        <f>IF(ISNA(VLOOKUP(L121,#REF!,IF($E$5="BMG",3,2),0)),"",VLOOKUP(L121,#REF!,IF($E$5="BMG",3,2),0))</f>
        <v>#REF!</v>
      </c>
      <c r="H121" s="2" t="e">
        <f>IF(ISNA(VLOOKUP(M121,#REF!,IF($E$5="BMG",3,2),0)),"",VLOOKUP(M121,#REF!,IF($E$5="BMG",3,2),0))</f>
        <v>#REF!</v>
      </c>
      <c r="K121" s="204" t="s">
        <v>1015</v>
      </c>
    </row>
    <row r="122" spans="2:16" outlineLevel="1" x14ac:dyDescent="0.2">
      <c r="B122" s="44" t="s">
        <v>513</v>
      </c>
      <c r="C122" s="17" t="s">
        <v>744</v>
      </c>
      <c r="E122" s="19"/>
      <c r="F122" s="100" t="e">
        <f>IF(ISNA(VLOOKUP(K122,#REF!,IF($E$5="BMG",3,2),0)),"",VLOOKUP(K122,#REF!,IF($E$5="BMG",3,2),0))</f>
        <v>#REF!</v>
      </c>
      <c r="G122" s="2" t="e">
        <f>IF(ISNA(VLOOKUP(L122,#REF!,IF($E$5="BMG",3,2),0)),"",VLOOKUP(L122,#REF!,IF($E$5="BMG",3,2),0))</f>
        <v>#REF!</v>
      </c>
      <c r="H122" s="2" t="e">
        <f>IF(ISNA(VLOOKUP(M122,#REF!,IF($E$5="BMG",3,2),0)),"",VLOOKUP(M122,#REF!,IF($E$5="BMG",3,2),0))</f>
        <v>#REF!</v>
      </c>
      <c r="K122" s="204" t="s">
        <v>1016</v>
      </c>
    </row>
    <row r="123" spans="2:16" outlineLevel="1" x14ac:dyDescent="0.2">
      <c r="B123" s="44" t="s">
        <v>514</v>
      </c>
      <c r="C123" s="17" t="s">
        <v>745</v>
      </c>
      <c r="E123" s="19"/>
      <c r="F123" s="100" t="e">
        <f>IF(ISNA(VLOOKUP(K123,#REF!,IF($E$5="BMG",3,2),0)),"",VLOOKUP(K123,#REF!,IF($E$5="BMG",3,2),0))</f>
        <v>#REF!</v>
      </c>
      <c r="G123" s="2" t="e">
        <f>IF(ISNA(VLOOKUP(L123,#REF!,IF($E$5="BMG",3,2),0)),"",VLOOKUP(L123,#REF!,IF($E$5="BMG",3,2),0))</f>
        <v>#REF!</v>
      </c>
      <c r="H123" s="2" t="e">
        <f>IF(ISNA(VLOOKUP(M123,#REF!,IF($E$5="BMG",3,2),0)),"",VLOOKUP(M123,#REF!,IF($E$5="BMG",3,2),0))</f>
        <v>#REF!</v>
      </c>
      <c r="K123" s="204" t="s">
        <v>1017</v>
      </c>
    </row>
    <row r="124" spans="2:16" s="106" customFormat="1" x14ac:dyDescent="0.2">
      <c r="B124" s="107" t="s">
        <v>515</v>
      </c>
      <c r="C124" s="106" t="s">
        <v>414</v>
      </c>
      <c r="E124" s="108"/>
      <c r="F124" s="100" t="e">
        <f>IF(ISNA(VLOOKUP(K124,#REF!,IF($E$5="BMG",3,2),0)),"",VLOOKUP(K124,#REF!,IF($E$5="BMG",3,2),0))</f>
        <v>#REF!</v>
      </c>
      <c r="G124" s="109" t="e">
        <f>IF(ISNA(VLOOKUP(L124,#REF!,IF($E$5="BMG",3,2),0)),"",VLOOKUP(L124,#REF!,IF($E$5="BMG",3,2),0))</f>
        <v>#REF!</v>
      </c>
      <c r="H124" s="109" t="e">
        <f>IF(ISNA(VLOOKUP(M124,#REF!,IF($E$5="BMG",3,2),0)),"",VLOOKUP(M124,#REF!,IF($E$5="BMG",3,2),0))</f>
        <v>#REF!</v>
      </c>
      <c r="K124" s="215" t="s">
        <v>1018</v>
      </c>
      <c r="L124" s="215" t="s">
        <v>240</v>
      </c>
      <c r="M124" s="215" t="s">
        <v>240</v>
      </c>
      <c r="N124" s="216"/>
      <c r="O124" s="216"/>
      <c r="P124" s="216"/>
    </row>
    <row r="125" spans="2:16" x14ac:dyDescent="0.2">
      <c r="C125" s="51" t="s">
        <v>454</v>
      </c>
      <c r="D125" s="51"/>
      <c r="E125" s="19"/>
      <c r="K125" s="204"/>
    </row>
    <row r="126" spans="2:16" outlineLevel="1" x14ac:dyDescent="0.2">
      <c r="B126" s="44" t="s">
        <v>516</v>
      </c>
      <c r="C126" s="17" t="s">
        <v>743</v>
      </c>
      <c r="E126" s="19"/>
      <c r="F126" s="100" t="e">
        <f>IF(ISNA(VLOOKUP(K126,#REF!,IF($E$5="BMG",3,2),0)),"",VLOOKUP(K126,#REF!,IF($E$5="BMG",3,2),0))</f>
        <v>#REF!</v>
      </c>
      <c r="G126" s="2" t="e">
        <f>IF(ISNA(VLOOKUP(L126,#REF!,IF($E$5="BMG",3,2),0)),"",VLOOKUP(L126,#REF!,IF($E$5="BMG",3,2),0))</f>
        <v>#REF!</v>
      </c>
      <c r="H126" s="2" t="e">
        <f>IF(ISNA(VLOOKUP(M126,#REF!,IF($E$5="BMG",3,2),0)),"",VLOOKUP(M126,#REF!,IF($E$5="BMG",3,2),0))</f>
        <v>#REF!</v>
      </c>
      <c r="K126" s="204" t="s">
        <v>1019</v>
      </c>
    </row>
    <row r="127" spans="2:16" outlineLevel="1" x14ac:dyDescent="0.2">
      <c r="B127" s="44" t="s">
        <v>517</v>
      </c>
      <c r="C127" s="17" t="s">
        <v>744</v>
      </c>
      <c r="E127" s="19"/>
      <c r="F127" s="100" t="e">
        <f>IF(ISNA(VLOOKUP(K127,#REF!,IF($E$5="BMG",3,2),0)),"",VLOOKUP(K127,#REF!,IF($E$5="BMG",3,2),0))</f>
        <v>#REF!</v>
      </c>
      <c r="G127" s="2" t="e">
        <f>IF(ISNA(VLOOKUP(L127,#REF!,IF($E$5="BMG",3,2),0)),"",VLOOKUP(L127,#REF!,IF($E$5="BMG",3,2),0))</f>
        <v>#REF!</v>
      </c>
      <c r="H127" s="2" t="e">
        <f>IF(ISNA(VLOOKUP(M127,#REF!,IF($E$5="BMG",3,2),0)),"",VLOOKUP(M127,#REF!,IF($E$5="BMG",3,2),0))</f>
        <v>#REF!</v>
      </c>
      <c r="K127" s="204" t="s">
        <v>1020</v>
      </c>
    </row>
    <row r="128" spans="2:16" outlineLevel="1" x14ac:dyDescent="0.2">
      <c r="B128" s="44" t="s">
        <v>518</v>
      </c>
      <c r="C128" s="17" t="s">
        <v>745</v>
      </c>
      <c r="E128" s="19"/>
      <c r="F128" s="100" t="e">
        <f>IF(ISNA(VLOOKUP(K128,#REF!,IF($E$5="BMG",3,2),0)),"",VLOOKUP(K128,#REF!,IF($E$5="BMG",3,2),0))</f>
        <v>#REF!</v>
      </c>
      <c r="G128" s="2" t="e">
        <f>IF(ISNA(VLOOKUP(L128,#REF!,IF($E$5="BMG",3,2),0)),"",VLOOKUP(L128,#REF!,IF($E$5="BMG",3,2),0))</f>
        <v>#REF!</v>
      </c>
      <c r="H128" s="2" t="e">
        <f>IF(ISNA(VLOOKUP(M128,#REF!,IF($E$5="BMG",3,2),0)),"",VLOOKUP(M128,#REF!,IF($E$5="BMG",3,2),0))</f>
        <v>#REF!</v>
      </c>
      <c r="K128" s="204" t="s">
        <v>1021</v>
      </c>
    </row>
    <row r="129" spans="2:16" s="106" customFormat="1" x14ac:dyDescent="0.2">
      <c r="B129" s="44" t="s">
        <v>519</v>
      </c>
      <c r="C129" s="106" t="s">
        <v>414</v>
      </c>
      <c r="E129" s="108"/>
      <c r="F129" s="100" t="e">
        <f>IF(ISNA(VLOOKUP(K129,#REF!,IF($E$5="BMG",3,2),0)),"",VLOOKUP(K129,#REF!,IF($E$5="BMG",3,2),0))</f>
        <v>#REF!</v>
      </c>
      <c r="G129" s="109" t="e">
        <f>IF(ISNA(VLOOKUP(L129,#REF!,IF($E$5="BMG",3,2),0)),"",VLOOKUP(L129,#REF!,IF($E$5="BMG",3,2),0))</f>
        <v>#REF!</v>
      </c>
      <c r="H129" s="109" t="e">
        <f>IF(ISNA(VLOOKUP(M129,#REF!,IF($E$5="BMG",3,2),0)),"",VLOOKUP(M129,#REF!,IF($E$5="BMG",3,2),0))</f>
        <v>#REF!</v>
      </c>
      <c r="K129" s="215" t="s">
        <v>1022</v>
      </c>
      <c r="L129" s="215" t="s">
        <v>317</v>
      </c>
      <c r="M129" s="215" t="s">
        <v>317</v>
      </c>
      <c r="N129" s="216"/>
      <c r="O129" s="216"/>
      <c r="P129" s="216"/>
    </row>
    <row r="130" spans="2:16" x14ac:dyDescent="0.2">
      <c r="C130" s="51" t="s">
        <v>455</v>
      </c>
      <c r="D130" s="51"/>
      <c r="E130" s="19"/>
      <c r="K130" s="204"/>
    </row>
    <row r="131" spans="2:16" outlineLevel="1" x14ac:dyDescent="0.2">
      <c r="B131" s="44" t="s">
        <v>520</v>
      </c>
      <c r="C131" s="17" t="s">
        <v>743</v>
      </c>
      <c r="E131" s="19"/>
      <c r="F131" s="100" t="e">
        <f>IF(ISNA(VLOOKUP(K131,#REF!,IF($E$5="BMG",3,2),0)),"",VLOOKUP(K131,#REF!,IF($E$5="BMG",3,2),0))</f>
        <v>#REF!</v>
      </c>
      <c r="G131" s="2" t="e">
        <f>IF(ISNA(VLOOKUP(L131,#REF!,IF($E$5="BMG",3,2),0)),"",VLOOKUP(L131,#REF!,IF($E$5="BMG",3,2),0))</f>
        <v>#REF!</v>
      </c>
      <c r="H131" s="2" t="e">
        <f>IF(ISNA(VLOOKUP(M131,#REF!,IF($E$5="BMG",3,2),0)),"",VLOOKUP(M131,#REF!,IF($E$5="BMG",3,2),0))</f>
        <v>#REF!</v>
      </c>
      <c r="K131" s="204" t="s">
        <v>1023</v>
      </c>
    </row>
    <row r="132" spans="2:16" outlineLevel="1" x14ac:dyDescent="0.2">
      <c r="B132" s="44" t="s">
        <v>521</v>
      </c>
      <c r="C132" s="17" t="s">
        <v>744</v>
      </c>
      <c r="E132" s="19"/>
      <c r="F132" s="100" t="e">
        <f>IF(ISNA(VLOOKUP(K132,#REF!,IF($E$5="BMG",3,2),0)),"",VLOOKUP(K132,#REF!,IF($E$5="BMG",3,2),0))</f>
        <v>#REF!</v>
      </c>
      <c r="G132" s="2" t="e">
        <f>IF(ISNA(VLOOKUP(L132,#REF!,IF($E$5="BMG",3,2),0)),"",VLOOKUP(L132,#REF!,IF($E$5="BMG",3,2),0))</f>
        <v>#REF!</v>
      </c>
      <c r="H132" s="2" t="e">
        <f>IF(ISNA(VLOOKUP(M132,#REF!,IF($E$5="BMG",3,2),0)),"",VLOOKUP(M132,#REF!,IF($E$5="BMG",3,2),0))</f>
        <v>#REF!</v>
      </c>
      <c r="K132" s="204" t="s">
        <v>1024</v>
      </c>
    </row>
    <row r="133" spans="2:16" outlineLevel="1" x14ac:dyDescent="0.2">
      <c r="B133" s="44" t="s">
        <v>522</v>
      </c>
      <c r="C133" s="17" t="s">
        <v>745</v>
      </c>
      <c r="E133" s="19"/>
      <c r="F133" s="100" t="e">
        <f>IF(ISNA(VLOOKUP(K133,#REF!,IF($E$5="BMG",3,2),0)),"",VLOOKUP(K133,#REF!,IF($E$5="BMG",3,2),0))</f>
        <v>#REF!</v>
      </c>
      <c r="G133" s="2" t="e">
        <f>IF(ISNA(VLOOKUP(L133,#REF!,IF($E$5="BMG",3,2),0)),"",VLOOKUP(L133,#REF!,IF($E$5="BMG",3,2),0))</f>
        <v>#REF!</v>
      </c>
      <c r="H133" s="2" t="e">
        <f>IF(ISNA(VLOOKUP(M133,#REF!,IF($E$5="BMG",3,2),0)),"",VLOOKUP(M133,#REF!,IF($E$5="BMG",3,2),0))</f>
        <v>#REF!</v>
      </c>
      <c r="K133" s="204" t="s">
        <v>1025</v>
      </c>
    </row>
    <row r="134" spans="2:16" s="106" customFormat="1" x14ac:dyDescent="0.2">
      <c r="B134" s="44" t="s">
        <v>523</v>
      </c>
      <c r="C134" s="106" t="s">
        <v>414</v>
      </c>
      <c r="E134" s="108"/>
      <c r="F134" s="100" t="e">
        <f>IF(ISNA(VLOOKUP(K134,#REF!,IF($E$5="BMG",3,2),0)),"",VLOOKUP(K134,#REF!,IF($E$5="BMG",3,2),0))</f>
        <v>#REF!</v>
      </c>
      <c r="G134" s="109" t="e">
        <f>IF(ISNA(VLOOKUP(L134,#REF!,IF($E$5="BMG",3,2),0)),"",VLOOKUP(L134,#REF!,IF($E$5="BMG",3,2),0))</f>
        <v>#REF!</v>
      </c>
      <c r="H134" s="109" t="e">
        <f>IF(ISNA(VLOOKUP(M134,#REF!,IF($E$5="BMG",3,2),0)),"",VLOOKUP(M134,#REF!,IF($E$5="BMG",3,2),0))</f>
        <v>#REF!</v>
      </c>
      <c r="K134" s="215" t="s">
        <v>1026</v>
      </c>
      <c r="L134" s="215" t="s">
        <v>318</v>
      </c>
      <c r="M134" s="215" t="s">
        <v>318</v>
      </c>
      <c r="N134" s="216"/>
      <c r="O134" s="216"/>
      <c r="P134" s="216"/>
    </row>
    <row r="135" spans="2:16" x14ac:dyDescent="0.2">
      <c r="C135" s="51" t="s">
        <v>802</v>
      </c>
      <c r="D135" s="51"/>
      <c r="E135" s="19"/>
      <c r="K135" s="204"/>
    </row>
    <row r="136" spans="2:16" outlineLevel="1" x14ac:dyDescent="0.2">
      <c r="B136" s="44" t="s">
        <v>524</v>
      </c>
      <c r="C136" s="17" t="s">
        <v>743</v>
      </c>
      <c r="E136" s="19"/>
      <c r="F136" s="100" t="e">
        <f>IF(ISNA(VLOOKUP(K136,#REF!,IF($E$5="BMG",3,2),0)),"",VLOOKUP(K136,#REF!,IF($E$5="BMG",3,2),0))</f>
        <v>#REF!</v>
      </c>
      <c r="G136" s="2" t="e">
        <f>IF(ISNA(VLOOKUP(L136,#REF!,IF($E$5="BMG",3,2),0)),"",VLOOKUP(L136,#REF!,IF($E$5="BMG",3,2),0))</f>
        <v>#REF!</v>
      </c>
      <c r="H136" s="2" t="e">
        <f>IF(ISNA(VLOOKUP(M136,#REF!,IF($E$5="BMG",3,2),0)),"",VLOOKUP(M136,#REF!,IF($E$5="BMG",3,2),0))</f>
        <v>#REF!</v>
      </c>
      <c r="K136" s="204" t="s">
        <v>1027</v>
      </c>
    </row>
    <row r="137" spans="2:16" outlineLevel="1" x14ac:dyDescent="0.2">
      <c r="B137" s="44" t="s">
        <v>525</v>
      </c>
      <c r="C137" s="17" t="s">
        <v>744</v>
      </c>
      <c r="E137" s="19"/>
      <c r="F137" s="100" t="e">
        <f>IF(ISNA(VLOOKUP(K137,#REF!,IF($E$5="BMG",3,2),0)),"",VLOOKUP(K137,#REF!,IF($E$5="BMG",3,2),0))</f>
        <v>#REF!</v>
      </c>
      <c r="G137" s="2" t="e">
        <f>IF(ISNA(VLOOKUP(L137,#REF!,IF($E$5="BMG",3,2),0)),"",VLOOKUP(L137,#REF!,IF($E$5="BMG",3,2),0))</f>
        <v>#REF!</v>
      </c>
      <c r="H137" s="2" t="e">
        <f>IF(ISNA(VLOOKUP(M137,#REF!,IF($E$5="BMG",3,2),0)),"",VLOOKUP(M137,#REF!,IF($E$5="BMG",3,2),0))</f>
        <v>#REF!</v>
      </c>
      <c r="K137" s="204" t="s">
        <v>1028</v>
      </c>
    </row>
    <row r="138" spans="2:16" outlineLevel="1" x14ac:dyDescent="0.2">
      <c r="B138" s="44" t="s">
        <v>526</v>
      </c>
      <c r="C138" s="17" t="s">
        <v>745</v>
      </c>
      <c r="E138" s="19"/>
      <c r="F138" s="100" t="e">
        <f>IF(ISNA(VLOOKUP(K138,#REF!,IF($E$5="BMG",3,2),0)),"",VLOOKUP(K138,#REF!,IF($E$5="BMG",3,2),0))</f>
        <v>#REF!</v>
      </c>
      <c r="G138" s="2" t="e">
        <f>IF(ISNA(VLOOKUP(L138,#REF!,IF($E$5="BMG",3,2),0)),"",VLOOKUP(L138,#REF!,IF($E$5="BMG",3,2),0))</f>
        <v>#REF!</v>
      </c>
      <c r="H138" s="2" t="e">
        <f>IF(ISNA(VLOOKUP(M138,#REF!,IF($E$5="BMG",3,2),0)),"",VLOOKUP(M138,#REF!,IF($E$5="BMG",3,2),0))</f>
        <v>#REF!</v>
      </c>
      <c r="K138" s="204" t="s">
        <v>1029</v>
      </c>
    </row>
    <row r="139" spans="2:16" s="106" customFormat="1" x14ac:dyDescent="0.2">
      <c r="B139" s="44" t="s">
        <v>530</v>
      </c>
      <c r="C139" s="106" t="s">
        <v>414</v>
      </c>
      <c r="E139" s="108"/>
      <c r="F139" s="100" t="e">
        <f>IF(ISNA(VLOOKUP(K139,#REF!,IF($E$5="BMG",3,2),0)),"",VLOOKUP(K139,#REF!,IF($E$5="BMG",3,2),0))</f>
        <v>#REF!</v>
      </c>
      <c r="G139" s="109" t="e">
        <f>IF(ISNA(VLOOKUP(L139,#REF!,IF($E$5="BMG",3,2),0)),"",VLOOKUP(L139,#REF!,IF($E$5="BMG",3,2),0))</f>
        <v>#REF!</v>
      </c>
      <c r="H139" s="109" t="e">
        <f>IF(ISNA(VLOOKUP(M139,#REF!,IF($E$5="BMG",3,2),0)),"",VLOOKUP(M139,#REF!,IF($E$5="BMG",3,2),0))</f>
        <v>#REF!</v>
      </c>
      <c r="K139" s="215" t="s">
        <v>1030</v>
      </c>
      <c r="L139" s="215" t="s">
        <v>319</v>
      </c>
      <c r="M139" s="215" t="s">
        <v>319</v>
      </c>
      <c r="N139" s="216"/>
      <c r="O139" s="216"/>
      <c r="P139" s="216"/>
    </row>
    <row r="140" spans="2:16" s="17" customFormat="1" x14ac:dyDescent="0.2">
      <c r="B140" s="56"/>
      <c r="E140" s="18"/>
      <c r="K140" s="206"/>
      <c r="L140" s="206"/>
      <c r="M140" s="206"/>
      <c r="N140" s="206"/>
      <c r="O140" s="206"/>
      <c r="P140" s="206"/>
    </row>
    <row r="141" spans="2:16" x14ac:dyDescent="0.2">
      <c r="B141" s="44" t="s">
        <v>527</v>
      </c>
      <c r="C141" s="84" t="s">
        <v>901</v>
      </c>
      <c r="E141" s="19"/>
      <c r="F141" s="100" t="e">
        <f>IF(ISNA(VLOOKUP(K141,#REF!,IF($E$5="BMG",3,2),0)),"",VLOOKUP(K141,#REF!,IF($E$5="BMG",3,2),0))</f>
        <v>#REF!</v>
      </c>
      <c r="G141" s="100" t="e">
        <f>IF(ISNA(VLOOKUP(L141,#REF!,IF($E$5="BMG",3,2),0)),"",VLOOKUP(L141,#REF!,IF($E$5="BMG",3,2),0))</f>
        <v>#REF!</v>
      </c>
      <c r="H141" s="100" t="e">
        <f>IF(ISNA(VLOOKUP(M141,#REF!,IF($E$5="BMG",3,2),0)),"",VLOOKUP(M141,#REF!,IF($E$5="BMG",3,2),0))</f>
        <v>#REF!</v>
      </c>
      <c r="K141" s="204" t="s">
        <v>1031</v>
      </c>
    </row>
    <row r="142" spans="2:16" s="17" customFormat="1" x14ac:dyDescent="0.2">
      <c r="K142" s="206"/>
      <c r="L142" s="206"/>
      <c r="M142" s="206"/>
      <c r="N142" s="206"/>
      <c r="O142" s="206"/>
      <c r="P142" s="206"/>
    </row>
    <row r="143" spans="2:16" x14ac:dyDescent="0.2">
      <c r="C143" s="27" t="s">
        <v>326</v>
      </c>
      <c r="D143" s="27"/>
      <c r="K143" s="204"/>
    </row>
    <row r="144" spans="2:16" x14ac:dyDescent="0.2">
      <c r="C144" s="51" t="s">
        <v>806</v>
      </c>
      <c r="D144" s="51"/>
      <c r="K144" s="204"/>
    </row>
    <row r="145" spans="2:16" outlineLevel="1" x14ac:dyDescent="0.2">
      <c r="B145" s="44" t="s">
        <v>528</v>
      </c>
      <c r="C145" s="17" t="s">
        <v>743</v>
      </c>
      <c r="E145" s="19"/>
      <c r="F145" s="100" t="e">
        <f>IF(ISNA(VLOOKUP(K145,#REF!,IF($E$5="BMG",3,2),0)),"",VLOOKUP(K145,#REF!,IF($E$5="BMG",3,2),0))</f>
        <v>#REF!</v>
      </c>
      <c r="G145" s="2" t="e">
        <f>IF(ISNA(VLOOKUP(L145,#REF!,IF($E$5="BMG",3,2),0)),"",VLOOKUP(L145,#REF!,IF($E$5="BMG",3,2),0))</f>
        <v>#REF!</v>
      </c>
      <c r="H145" s="2" t="e">
        <f>IF(ISNA(VLOOKUP(M145,#REF!,IF($E$5="BMG",3,2),0)),"",VLOOKUP(M145,#REF!,IF($E$5="BMG",3,2),0))</f>
        <v>#REF!</v>
      </c>
      <c r="K145" s="204" t="s">
        <v>1032</v>
      </c>
    </row>
    <row r="146" spans="2:16" outlineLevel="1" x14ac:dyDescent="0.2">
      <c r="B146" s="44" t="s">
        <v>529</v>
      </c>
      <c r="C146" s="17" t="s">
        <v>744</v>
      </c>
      <c r="E146" s="19"/>
      <c r="F146" s="100" t="e">
        <f>IF(ISNA(VLOOKUP(K146,#REF!,IF($E$5="BMG",3,2),0)),"",VLOOKUP(K146,#REF!,IF($E$5="BMG",3,2),0))</f>
        <v>#REF!</v>
      </c>
      <c r="G146" s="2"/>
      <c r="H146" s="2"/>
      <c r="K146" s="204" t="s">
        <v>1033</v>
      </c>
    </row>
    <row r="147" spans="2:16" outlineLevel="1" x14ac:dyDescent="0.2">
      <c r="B147" s="44" t="s">
        <v>531</v>
      </c>
      <c r="C147" s="17" t="s">
        <v>788</v>
      </c>
      <c r="E147" s="19"/>
      <c r="F147" s="100" t="e">
        <f>IF(ISNA(VLOOKUP(K147,#REF!,IF($E$5="BMG",3,2),0)),"",VLOOKUP(K147,#REF!,IF($E$5="BMG",3,2),0))</f>
        <v>#REF!</v>
      </c>
      <c r="G147" s="2"/>
      <c r="H147" s="2"/>
      <c r="K147" s="204" t="s">
        <v>1034</v>
      </c>
    </row>
    <row r="148" spans="2:16" s="106" customFormat="1" x14ac:dyDescent="0.2">
      <c r="B148" s="107" t="s">
        <v>532</v>
      </c>
      <c r="C148" s="106" t="s">
        <v>414</v>
      </c>
      <c r="E148" s="108"/>
      <c r="F148" s="100" t="e">
        <f>IF(ISNA(VLOOKUP(K148,#REF!,IF($E$5="BMG",3,2),0)),"",VLOOKUP(K148,#REF!,IF($E$5="BMG",3,2),0))</f>
        <v>#REF!</v>
      </c>
      <c r="G148" s="109" t="e">
        <f>IF(ISNA(VLOOKUP(L148,#REF!,IF($E$5="BMG",3,2),0)),"",VLOOKUP(L148,#REF!,IF($E$5="BMG",3,2),0))</f>
        <v>#REF!</v>
      </c>
      <c r="H148" s="109" t="e">
        <f>IF(ISNA(VLOOKUP(M148,#REF!,IF($E$5="BMG",3,2),0)),"",VLOOKUP(M148,#REF!,IF($E$5="BMG",3,2),0))</f>
        <v>#REF!</v>
      </c>
      <c r="K148" s="215" t="s">
        <v>1035</v>
      </c>
      <c r="L148" s="215" t="s">
        <v>241</v>
      </c>
      <c r="M148" s="215" t="s">
        <v>241</v>
      </c>
      <c r="N148" s="216"/>
      <c r="O148" s="216"/>
      <c r="P148" s="216"/>
    </row>
    <row r="149" spans="2:16" x14ac:dyDescent="0.2">
      <c r="C149" s="51" t="s">
        <v>454</v>
      </c>
      <c r="D149" s="51"/>
      <c r="E149" s="19"/>
      <c r="K149" s="204"/>
    </row>
    <row r="150" spans="2:16" outlineLevel="1" x14ac:dyDescent="0.2">
      <c r="B150" s="44" t="s">
        <v>533</v>
      </c>
      <c r="C150" s="17" t="s">
        <v>743</v>
      </c>
      <c r="E150" s="19"/>
      <c r="F150" s="100" t="e">
        <f>IF(ISNA(VLOOKUP(K150,#REF!,IF($E$5="BMG",3,2),0)),"",VLOOKUP(K150,#REF!,IF($E$5="BMG",3,2),0))</f>
        <v>#REF!</v>
      </c>
      <c r="G150" s="2" t="e">
        <f>IF(ISNA(VLOOKUP(L150,#REF!,IF($E$5="BMG",3,2),0)),"",VLOOKUP(L150,#REF!,IF($E$5="BMG",3,2),0))</f>
        <v>#REF!</v>
      </c>
      <c r="H150" s="2" t="e">
        <f>IF(ISNA(VLOOKUP(M150,#REF!,IF($E$5="BMG",3,2),0)),"",VLOOKUP(M150,#REF!,IF($E$5="BMG",3,2),0))</f>
        <v>#REF!</v>
      </c>
      <c r="K150" s="204" t="s">
        <v>1036</v>
      </c>
    </row>
    <row r="151" spans="2:16" outlineLevel="1" x14ac:dyDescent="0.2">
      <c r="B151" s="44" t="s">
        <v>534</v>
      </c>
      <c r="C151" s="17" t="s">
        <v>744</v>
      </c>
      <c r="E151" s="19"/>
      <c r="F151" s="100" t="e">
        <f>IF(ISNA(VLOOKUP(K151,#REF!,IF($E$5="BMG",3,2),0)),"",VLOOKUP(K151,#REF!,IF($E$5="BMG",3,2),0))</f>
        <v>#REF!</v>
      </c>
      <c r="G151" s="2" t="e">
        <f>IF(ISNA(VLOOKUP(L151,#REF!,IF($E$5="BMG",3,2),0)),"",VLOOKUP(L151,#REF!,IF($E$5="BMG",3,2),0))</f>
        <v>#REF!</v>
      </c>
      <c r="H151" s="2" t="e">
        <f>IF(ISNA(VLOOKUP(M151,#REF!,IF($E$5="BMG",3,2),0)),"",VLOOKUP(M151,#REF!,IF($E$5="BMG",3,2),0))</f>
        <v>#REF!</v>
      </c>
      <c r="K151" s="204" t="s">
        <v>1037</v>
      </c>
    </row>
    <row r="152" spans="2:16" outlineLevel="1" x14ac:dyDescent="0.2">
      <c r="B152" s="44" t="s">
        <v>535</v>
      </c>
      <c r="C152" s="17" t="s">
        <v>788</v>
      </c>
      <c r="E152" s="19"/>
      <c r="F152" s="100" t="e">
        <f>IF(ISNA(VLOOKUP(K152,#REF!,IF($E$5="BMG",3,2),0)),"",VLOOKUP(K152,#REF!,IF($E$5="BMG",3,2),0))</f>
        <v>#REF!</v>
      </c>
      <c r="G152" s="2" t="e">
        <f>IF(ISNA(VLOOKUP(L152,#REF!,IF($E$5="BMG",3,2),0)),"",VLOOKUP(L152,#REF!,IF($E$5="BMG",3,2),0))</f>
        <v>#REF!</v>
      </c>
      <c r="H152" s="2" t="e">
        <f>IF(ISNA(VLOOKUP(M152,#REF!,IF($E$5="BMG",3,2),0)),"",VLOOKUP(M152,#REF!,IF($E$5="BMG",3,2),0))</f>
        <v>#REF!</v>
      </c>
      <c r="K152" s="204" t="s">
        <v>1038</v>
      </c>
    </row>
    <row r="153" spans="2:16" s="106" customFormat="1" x14ac:dyDescent="0.2">
      <c r="B153" s="107" t="s">
        <v>536</v>
      </c>
      <c r="C153" s="106" t="s">
        <v>414</v>
      </c>
      <c r="E153" s="108"/>
      <c r="F153" s="100" t="e">
        <f>IF(ISNA(VLOOKUP(K153,#REF!,IF($E$5="BMG",3,2),0)),"",VLOOKUP(K153,#REF!,IF($E$5="BMG",3,2),0))</f>
        <v>#REF!</v>
      </c>
      <c r="G153" s="109" t="e">
        <f>IF(ISNA(VLOOKUP(L153,#REF!,IF($E$5="BMG",3,2),0)),"",VLOOKUP(L153,#REF!,IF($E$5="BMG",3,2),0))</f>
        <v>#REF!</v>
      </c>
      <c r="H153" s="109" t="e">
        <f>IF(ISNA(VLOOKUP(M153,#REF!,IF($E$5="BMG",3,2),0)),"",VLOOKUP(M153,#REF!,IF($E$5="BMG",3,2),0))</f>
        <v>#REF!</v>
      </c>
      <c r="K153" s="215" t="s">
        <v>1039</v>
      </c>
      <c r="L153" s="215" t="s">
        <v>320</v>
      </c>
      <c r="M153" s="215" t="s">
        <v>320</v>
      </c>
      <c r="N153" s="216"/>
      <c r="O153" s="216"/>
      <c r="P153" s="216"/>
    </row>
    <row r="154" spans="2:16" x14ac:dyDescent="0.2">
      <c r="C154" s="51" t="s">
        <v>455</v>
      </c>
      <c r="D154" s="51"/>
      <c r="E154" s="19"/>
      <c r="K154" s="204"/>
    </row>
    <row r="155" spans="2:16" outlineLevel="1" x14ac:dyDescent="0.2">
      <c r="B155" s="44" t="s">
        <v>537</v>
      </c>
      <c r="C155" s="17" t="s">
        <v>743</v>
      </c>
      <c r="E155" s="19"/>
      <c r="F155" s="100" t="e">
        <f>IF(ISNA(VLOOKUP(K155,#REF!,IF($E$5="BMG",3,2),0)),"",VLOOKUP(K155,#REF!,IF($E$5="BMG",3,2),0))</f>
        <v>#REF!</v>
      </c>
      <c r="G155" s="2" t="e">
        <f>IF(ISNA(VLOOKUP(L155,#REF!,IF($E$5="BMG",3,2),0)),"",VLOOKUP(L155,#REF!,IF($E$5="BMG",3,2),0))</f>
        <v>#REF!</v>
      </c>
      <c r="H155" s="2" t="e">
        <f>IF(ISNA(VLOOKUP(M155,#REF!,IF($E$5="BMG",3,2),0)),"",VLOOKUP(M155,#REF!,IF($E$5="BMG",3,2),0))</f>
        <v>#REF!</v>
      </c>
      <c r="K155" s="204" t="s">
        <v>1040</v>
      </c>
    </row>
    <row r="156" spans="2:16" outlineLevel="1" x14ac:dyDescent="0.2">
      <c r="B156" s="44" t="s">
        <v>538</v>
      </c>
      <c r="C156" s="17" t="s">
        <v>744</v>
      </c>
      <c r="E156" s="19"/>
      <c r="F156" s="100" t="e">
        <f>IF(ISNA(VLOOKUP(K156,#REF!,IF($E$5="BMG",3,2),0)),"",VLOOKUP(K156,#REF!,IF($E$5="BMG",3,2),0))</f>
        <v>#REF!</v>
      </c>
      <c r="G156" s="2" t="e">
        <f>IF(ISNA(VLOOKUP(L156,#REF!,IF($E$5="BMG",3,2),0)),"",VLOOKUP(L156,#REF!,IF($E$5="BMG",3,2),0))</f>
        <v>#REF!</v>
      </c>
      <c r="H156" s="2" t="e">
        <f>IF(ISNA(VLOOKUP(M156,#REF!,IF($E$5="BMG",3,2),0)),"",VLOOKUP(M156,#REF!,IF($E$5="BMG",3,2),0))</f>
        <v>#REF!</v>
      </c>
      <c r="K156" s="204" t="s">
        <v>1041</v>
      </c>
    </row>
    <row r="157" spans="2:16" outlineLevel="1" x14ac:dyDescent="0.2">
      <c r="B157" s="44" t="s">
        <v>539</v>
      </c>
      <c r="C157" s="17" t="s">
        <v>788</v>
      </c>
      <c r="E157" s="19"/>
      <c r="F157" s="100" t="e">
        <f>IF(ISNA(VLOOKUP(K157,#REF!,IF($E$5="BMG",3,2),0)),"",VLOOKUP(K157,#REF!,IF($E$5="BMG",3,2),0))</f>
        <v>#REF!</v>
      </c>
      <c r="G157" s="2" t="e">
        <f>IF(ISNA(VLOOKUP(L157,#REF!,IF($E$5="BMG",3,2),0)),"",VLOOKUP(L157,#REF!,IF($E$5="BMG",3,2),0))</f>
        <v>#REF!</v>
      </c>
      <c r="H157" s="2" t="e">
        <f>IF(ISNA(VLOOKUP(M157,#REF!,IF($E$5="BMG",3,2),0)),"",VLOOKUP(M157,#REF!,IF($E$5="BMG",3,2),0))</f>
        <v>#REF!</v>
      </c>
      <c r="K157" s="204" t="s">
        <v>1042</v>
      </c>
    </row>
    <row r="158" spans="2:16" s="106" customFormat="1" x14ac:dyDescent="0.2">
      <c r="B158" s="44" t="s">
        <v>540</v>
      </c>
      <c r="C158" s="106" t="s">
        <v>414</v>
      </c>
      <c r="E158" s="108"/>
      <c r="F158" s="100" t="e">
        <f>IF(ISNA(VLOOKUP(K158,#REF!,IF($E$5="BMG",3,2),0)),"",VLOOKUP(K158,#REF!,IF($E$5="BMG",3,2),0))</f>
        <v>#REF!</v>
      </c>
      <c r="G158" s="109" t="e">
        <f>IF(ISNA(VLOOKUP(L158,#REF!,IF($E$5="BMG",3,2),0)),"",VLOOKUP(L158,#REF!,IF($E$5="BMG",3,2),0))</f>
        <v>#REF!</v>
      </c>
      <c r="H158" s="109" t="e">
        <f>IF(ISNA(VLOOKUP(M158,#REF!,IF($E$5="BMG",3,2),0)),"",VLOOKUP(M158,#REF!,IF($E$5="BMG",3,2),0))</f>
        <v>#REF!</v>
      </c>
      <c r="K158" s="215" t="s">
        <v>1043</v>
      </c>
      <c r="L158" s="215" t="s">
        <v>321</v>
      </c>
      <c r="M158" s="215" t="s">
        <v>321</v>
      </c>
      <c r="N158" s="216"/>
      <c r="O158" s="216"/>
      <c r="P158" s="216"/>
    </row>
    <row r="159" spans="2:16" x14ac:dyDescent="0.2">
      <c r="C159" s="51" t="s">
        <v>804</v>
      </c>
      <c r="D159" s="51"/>
      <c r="E159" s="19"/>
      <c r="K159" s="204"/>
    </row>
    <row r="160" spans="2:16" outlineLevel="1" x14ac:dyDescent="0.2">
      <c r="B160" s="44" t="s">
        <v>541</v>
      </c>
      <c r="C160" s="17" t="s">
        <v>743</v>
      </c>
      <c r="E160" s="19"/>
      <c r="F160" s="100" t="e">
        <f>IF(ISNA(VLOOKUP(K160,#REF!,IF($E$5="BMG",3,2),0)),"",VLOOKUP(K160,#REF!,IF($E$5="BMG",3,2),0))</f>
        <v>#REF!</v>
      </c>
      <c r="G160" s="2" t="e">
        <f>IF(ISNA(VLOOKUP(L160,#REF!,IF($E$5="BMG",3,2),0)),"",VLOOKUP(L160,#REF!,IF($E$5="BMG",3,2),0))</f>
        <v>#REF!</v>
      </c>
      <c r="H160" s="2" t="e">
        <f>IF(ISNA(VLOOKUP(M160,#REF!,IF($E$5="BMG",3,2),0)),"",VLOOKUP(M160,#REF!,IF($E$5="BMG",3,2),0))</f>
        <v>#REF!</v>
      </c>
      <c r="K160" s="204" t="s">
        <v>1044</v>
      </c>
    </row>
    <row r="161" spans="2:16" outlineLevel="1" x14ac:dyDescent="0.2">
      <c r="B161" s="44" t="s">
        <v>912</v>
      </c>
      <c r="C161" s="17" t="s">
        <v>744</v>
      </c>
      <c r="E161" s="19"/>
      <c r="F161" s="100" t="e">
        <f>IF(ISNA(VLOOKUP(K161,#REF!,IF($E$5="BMG",3,2),0)),"",VLOOKUP(K161,#REF!,IF($E$5="BMG",3,2),0))</f>
        <v>#REF!</v>
      </c>
      <c r="G161" s="2" t="e">
        <f>IF(ISNA(VLOOKUP(L161,#REF!,IF($E$5="BMG",3,2),0)),"",VLOOKUP(L161,#REF!,IF($E$5="BMG",3,2),0))</f>
        <v>#REF!</v>
      </c>
      <c r="H161" s="2" t="e">
        <f>IF(ISNA(VLOOKUP(M161,#REF!,IF($E$5="BMG",3,2),0)),"",VLOOKUP(M161,#REF!,IF($E$5="BMG",3,2),0))</f>
        <v>#REF!</v>
      </c>
      <c r="K161" s="204" t="s">
        <v>1045</v>
      </c>
    </row>
    <row r="162" spans="2:16" outlineLevel="1" x14ac:dyDescent="0.2">
      <c r="B162" s="44" t="s">
        <v>913</v>
      </c>
      <c r="C162" s="17" t="s">
        <v>788</v>
      </c>
      <c r="E162" s="19"/>
      <c r="F162" s="100" t="e">
        <f>IF(ISNA(VLOOKUP(K162,#REF!,IF($E$5="BMG",3,2),0)),"",VLOOKUP(K162,#REF!,IF($E$5="BMG",3,2),0))</f>
        <v>#REF!</v>
      </c>
      <c r="G162" s="2" t="e">
        <f>IF(ISNA(VLOOKUP(L162,#REF!,IF($E$5="BMG",3,2),0)),"",VLOOKUP(L162,#REF!,IF($E$5="BMG",3,2),0))</f>
        <v>#REF!</v>
      </c>
      <c r="H162" s="2" t="e">
        <f>IF(ISNA(VLOOKUP(M162,#REF!,IF($E$5="BMG",3,2),0)),"",VLOOKUP(M162,#REF!,IF($E$5="BMG",3,2),0))</f>
        <v>#REF!</v>
      </c>
      <c r="K162" s="204" t="s">
        <v>1046</v>
      </c>
    </row>
    <row r="163" spans="2:16" s="106" customFormat="1" x14ac:dyDescent="0.2">
      <c r="B163" s="107" t="s">
        <v>914</v>
      </c>
      <c r="C163" s="106" t="s">
        <v>414</v>
      </c>
      <c r="E163" s="108"/>
      <c r="F163" s="100" t="e">
        <f>IF(ISNA(VLOOKUP(K163,#REF!,IF($E$5="BMG",3,2),0)),"",VLOOKUP(K163,#REF!,IF($E$5="BMG",3,2),0))</f>
        <v>#REF!</v>
      </c>
      <c r="G163" s="109" t="e">
        <f>IF(ISNA(VLOOKUP(L163,#REF!,IF($E$5="BMG",3,2),0)),"",VLOOKUP(L163,#REF!,IF($E$5="BMG",3,2),0))</f>
        <v>#REF!</v>
      </c>
      <c r="H163" s="109" t="e">
        <f>IF(ISNA(VLOOKUP(M163,#REF!,IF($E$5="BMG",3,2),0)),"",VLOOKUP(M163,#REF!,IF($E$5="BMG",3,2),0))</f>
        <v>#REF!</v>
      </c>
      <c r="K163" s="215" t="s">
        <v>1047</v>
      </c>
      <c r="L163" s="215" t="s">
        <v>322</v>
      </c>
      <c r="M163" s="215" t="s">
        <v>322</v>
      </c>
      <c r="N163" s="216"/>
      <c r="O163" s="216"/>
      <c r="P163" s="216"/>
    </row>
    <row r="164" spans="2:16" x14ac:dyDescent="0.2">
      <c r="E164" s="19"/>
      <c r="K164" s="204"/>
    </row>
    <row r="165" spans="2:16" x14ac:dyDescent="0.2">
      <c r="B165" s="44" t="s">
        <v>936</v>
      </c>
      <c r="C165" s="84" t="s">
        <v>901</v>
      </c>
      <c r="E165" s="19"/>
      <c r="F165" s="100" t="e">
        <f>IF(ISNA(VLOOKUP(K165,#REF!,IF($E$5="BMG",3,2),0)),"",VLOOKUP(K165,#REF!,IF($E$5="BMG",3,2),0))</f>
        <v>#REF!</v>
      </c>
      <c r="G165" s="100" t="e">
        <f>IF(ISNA(VLOOKUP(L165,#REF!,IF($E$5="BMG",3,2),0)),"",VLOOKUP(L165,#REF!,IF($E$5="BMG",3,2),0))</f>
        <v>#REF!</v>
      </c>
      <c r="H165" s="100" t="e">
        <f>IF(ISNA(VLOOKUP(M165,#REF!,IF($E$5="BMG",3,2),0)),"",VLOOKUP(M165,#REF!,IF($E$5="BMG",3,2),0))</f>
        <v>#REF!</v>
      </c>
      <c r="K165" s="204" t="s">
        <v>1048</v>
      </c>
    </row>
    <row r="166" spans="2:16" s="17" customFormat="1" x14ac:dyDescent="0.2">
      <c r="K166" s="206"/>
      <c r="L166" s="206"/>
      <c r="M166" s="206"/>
      <c r="N166" s="206"/>
      <c r="O166" s="206"/>
      <c r="P166" s="206"/>
    </row>
    <row r="167" spans="2:16" s="186" customFormat="1" ht="14.25" x14ac:dyDescent="0.2">
      <c r="B167" s="187"/>
      <c r="C167" s="188" t="s">
        <v>953</v>
      </c>
      <c r="D167" s="188"/>
      <c r="E167" s="189"/>
      <c r="F167" s="190"/>
      <c r="G167" s="190"/>
      <c r="H167" s="190"/>
      <c r="I167" s="191"/>
      <c r="K167" s="217"/>
      <c r="L167" s="217"/>
      <c r="M167" s="217"/>
      <c r="N167" s="218"/>
      <c r="O167" s="218"/>
      <c r="P167" s="218"/>
    </row>
    <row r="168" spans="2:16" s="186" customFormat="1" ht="14.25" x14ac:dyDescent="0.2">
      <c r="B168" s="187"/>
      <c r="C168" s="186" t="s">
        <v>954</v>
      </c>
      <c r="E168" s="192" t="s">
        <v>16</v>
      </c>
      <c r="F168" s="193" t="e">
        <f>IF(ISNA(VLOOKUP(K168,#REF!,IF($E$5="BMG",3,2),0)),"",VLOOKUP(K168,#REF!,IF($E$5="BMG",3,2),0))</f>
        <v>#REF!</v>
      </c>
      <c r="G168" s="193" t="e">
        <f>IF(ISNA(VLOOKUP(L168,#REF!,IF($E$5="BMG",3,2),0)),"",VLOOKUP(L168,#REF!,IF($E$5="BMG",3,2),0))</f>
        <v>#REF!</v>
      </c>
      <c r="H168" s="193" t="e">
        <f>IF(ISNA(VLOOKUP(M168,#REF!,IF($E$5="BMG",3,2),0)),"",VLOOKUP(M168,#REF!,IF($E$5="BMG",3,2),0))</f>
        <v>#REF!</v>
      </c>
      <c r="I168" s="191"/>
      <c r="K168" s="217" t="s">
        <v>1049</v>
      </c>
      <c r="L168" s="217" t="s">
        <v>955</v>
      </c>
      <c r="M168" s="217" t="s">
        <v>955</v>
      </c>
      <c r="N168" s="218"/>
      <c r="O168" s="218"/>
      <c r="P168" s="218"/>
    </row>
    <row r="169" spans="2:16" s="186" customFormat="1" ht="14.25" x14ac:dyDescent="0.2">
      <c r="B169" s="187"/>
      <c r="C169" s="186" t="s">
        <v>956</v>
      </c>
      <c r="E169" s="192" t="s">
        <v>16</v>
      </c>
      <c r="F169" s="193" t="e">
        <f>IF(ISNA(VLOOKUP(K169,#REF!,IF($E$5="BMG",3,2),0)),"",VLOOKUP(K169,#REF!,IF($E$5="BMG",3,2),0))</f>
        <v>#REF!</v>
      </c>
      <c r="G169" s="193" t="e">
        <f>IF(ISNA(VLOOKUP(L169,#REF!,IF($E$5="BMG",3,2),0)),"",VLOOKUP(L169,#REF!,IF($E$5="BMG",3,2),0))</f>
        <v>#REF!</v>
      </c>
      <c r="H169" s="193" t="e">
        <f>IF(ISNA(VLOOKUP(M169,#REF!,IF($E$5="BMG",3,2),0)),"",VLOOKUP(M169,#REF!,IF($E$5="BMG",3,2),0))</f>
        <v>#REF!</v>
      </c>
      <c r="I169" s="191"/>
      <c r="K169" s="217" t="s">
        <v>1050</v>
      </c>
      <c r="L169" s="217" t="s">
        <v>957</v>
      </c>
      <c r="M169" s="217" t="s">
        <v>957</v>
      </c>
      <c r="N169" s="218"/>
      <c r="O169" s="218"/>
      <c r="P169" s="218"/>
    </row>
    <row r="170" spans="2:16" s="186" customFormat="1" ht="14.25" x14ac:dyDescent="0.2">
      <c r="B170" s="187"/>
      <c r="C170" s="186" t="s">
        <v>958</v>
      </c>
      <c r="E170" s="192" t="s">
        <v>16</v>
      </c>
      <c r="F170" s="194" t="e">
        <f>IF(ISNA(VLOOKUP(K170,#REF!,IF($E$5="BMG",3,2),0)),"",VLOOKUP(K170,#REF!,IF($E$5="BMG",3,2),0))</f>
        <v>#REF!</v>
      </c>
      <c r="G170" s="194" t="e">
        <f>IF(ISNA(VLOOKUP(L170,#REF!,IF($E$5="BMG",3,2),0)),"",VLOOKUP(L170,#REF!,IF($E$5="BMG",3,2),0))</f>
        <v>#REF!</v>
      </c>
      <c r="H170" s="194" t="e">
        <f>IF(ISNA(VLOOKUP(M170,#REF!,IF($E$5="BMG",3,2),0)),"",VLOOKUP(M170,#REF!,IF($E$5="BMG",3,2),0))</f>
        <v>#REF!</v>
      </c>
      <c r="I170" s="191"/>
      <c r="K170" s="217" t="s">
        <v>1051</v>
      </c>
      <c r="L170" s="217" t="s">
        <v>959</v>
      </c>
      <c r="M170" s="217" t="s">
        <v>959</v>
      </c>
      <c r="N170" s="218"/>
      <c r="O170" s="218"/>
      <c r="P170" s="218"/>
    </row>
    <row r="171" spans="2:16" s="186" customFormat="1" ht="14.25" x14ac:dyDescent="0.2">
      <c r="B171" s="187"/>
      <c r="C171" s="186" t="s">
        <v>954</v>
      </c>
      <c r="E171" s="192" t="s">
        <v>18</v>
      </c>
      <c r="F171" s="193" t="e">
        <f>IF(ISNA(VLOOKUP(K171,#REF!,IF($E$5="BMG",3,2),0)),"",VLOOKUP(K171,#REF!,IF($E$5="BMG",3,2),0))</f>
        <v>#REF!</v>
      </c>
      <c r="G171" s="193" t="e">
        <f>IF(ISNA(VLOOKUP(L171,#REF!,IF($E$5="BMG",3,2),0)),"",VLOOKUP(L171,#REF!,IF($E$5="BMG",3,2),0))</f>
        <v>#REF!</v>
      </c>
      <c r="H171" s="193" t="e">
        <f>IF(ISNA(VLOOKUP(M171,#REF!,IF($E$5="BMG",3,2),0)),"",VLOOKUP(M171,#REF!,IF($E$5="BMG",3,2),0))</f>
        <v>#REF!</v>
      </c>
      <c r="I171" s="191"/>
      <c r="K171" s="217" t="s">
        <v>1052</v>
      </c>
      <c r="L171" s="217" t="s">
        <v>960</v>
      </c>
      <c r="M171" s="217" t="s">
        <v>960</v>
      </c>
      <c r="N171" s="218"/>
      <c r="O171" s="218"/>
      <c r="P171" s="218"/>
    </row>
    <row r="172" spans="2:16" s="186" customFormat="1" ht="14.25" x14ac:dyDescent="0.2">
      <c r="B172" s="187"/>
      <c r="C172" s="186" t="s">
        <v>956</v>
      </c>
      <c r="E172" s="192" t="s">
        <v>18</v>
      </c>
      <c r="F172" s="193" t="e">
        <f>IF(ISNA(VLOOKUP(K172,#REF!,IF($E$5="BMG",3,2),0)),"",VLOOKUP(K172,#REF!,IF($E$5="BMG",3,2),0))</f>
        <v>#REF!</v>
      </c>
      <c r="G172" s="193" t="e">
        <f>IF(ISNA(VLOOKUP(L172,#REF!,IF($E$5="BMG",3,2),0)),"",VLOOKUP(L172,#REF!,IF($E$5="BMG",3,2),0))</f>
        <v>#REF!</v>
      </c>
      <c r="H172" s="193" t="e">
        <f>IF(ISNA(VLOOKUP(M172,#REF!,IF($E$5="BMG",3,2),0)),"",VLOOKUP(M172,#REF!,IF($E$5="BMG",3,2),0))</f>
        <v>#REF!</v>
      </c>
      <c r="I172" s="191"/>
      <c r="K172" s="217" t="s">
        <v>1053</v>
      </c>
      <c r="L172" s="217" t="s">
        <v>961</v>
      </c>
      <c r="M172" s="217" t="s">
        <v>961</v>
      </c>
      <c r="N172" s="218"/>
      <c r="O172" s="218"/>
      <c r="P172" s="218"/>
    </row>
    <row r="173" spans="2:16" s="186" customFormat="1" ht="14.25" x14ac:dyDescent="0.2">
      <c r="B173" s="187"/>
      <c r="C173" s="186" t="s">
        <v>958</v>
      </c>
      <c r="E173" s="192" t="s">
        <v>18</v>
      </c>
      <c r="F173" s="194" t="e">
        <f>IF(ISNA(VLOOKUP(K173,#REF!,IF($E$5="BMG",3,2),0)),"",VLOOKUP(K173,#REF!,IF($E$5="BMG",3,2),0))</f>
        <v>#REF!</v>
      </c>
      <c r="G173" s="194" t="e">
        <f>IF(ISNA(VLOOKUP(L173,#REF!,IF($E$5="BMG",3,2),0)),"",VLOOKUP(L173,#REF!,IF($E$5="BMG",3,2),0))</f>
        <v>#REF!</v>
      </c>
      <c r="H173" s="194" t="e">
        <f>IF(ISNA(VLOOKUP(M173,#REF!,IF($E$5="BMG",3,2),0)),"",VLOOKUP(M173,#REF!,IF($E$5="BMG",3,2),0))</f>
        <v>#REF!</v>
      </c>
      <c r="I173" s="191"/>
      <c r="K173" s="217" t="s">
        <v>1054</v>
      </c>
      <c r="L173" s="217" t="s">
        <v>962</v>
      </c>
      <c r="M173" s="217" t="s">
        <v>962</v>
      </c>
      <c r="N173" s="218"/>
      <c r="O173" s="218"/>
      <c r="P173" s="218"/>
    </row>
    <row r="174" spans="2:16" s="186" customFormat="1" ht="14.25" x14ac:dyDescent="0.2">
      <c r="B174" s="187"/>
      <c r="E174" s="192"/>
      <c r="F174" s="190"/>
      <c r="G174" s="190"/>
      <c r="H174" s="190"/>
      <c r="I174" s="191"/>
      <c r="K174" s="217"/>
      <c r="L174" s="217"/>
      <c r="M174" s="217"/>
      <c r="N174" s="218"/>
      <c r="O174" s="218"/>
      <c r="P174" s="218"/>
    </row>
    <row r="175" spans="2:16" x14ac:dyDescent="0.2">
      <c r="C175" s="26" t="s">
        <v>356</v>
      </c>
      <c r="D175" s="26"/>
      <c r="E175" s="19"/>
      <c r="K175" s="204"/>
    </row>
    <row r="176" spans="2:16" x14ac:dyDescent="0.2">
      <c r="B176" s="44" t="s">
        <v>937</v>
      </c>
      <c r="C176" s="17" t="s">
        <v>749</v>
      </c>
      <c r="E176" s="19"/>
      <c r="F176" s="99" t="e">
        <f>IF(ISNA(VLOOKUP(K176,#REF!,IF($E$5="BMG",3,2),0)),"",VLOOKUP(K176,#REF!,IF($E$5="BMG",3,2),0))</f>
        <v>#REF!</v>
      </c>
      <c r="G176" s="4" t="e">
        <f>IF(ISNA(VLOOKUP(L176,#REF!,IF($E$5="BMG",3,2),0)),"",VLOOKUP(L176,#REF!,IF($E$5="BMG",3,2),0))</f>
        <v>#REF!</v>
      </c>
      <c r="H176" s="4" t="e">
        <f>IF(ISNA(VLOOKUP(M176,#REF!,IF($E$5="BMG",3,2),0)),"",VLOOKUP(M176,#REF!,IF($E$5="BMG",3,2),0))</f>
        <v>#REF!</v>
      </c>
      <c r="K176" s="204" t="s">
        <v>1055</v>
      </c>
      <c r="L176" s="204" t="s">
        <v>242</v>
      </c>
      <c r="M176" s="204" t="s">
        <v>242</v>
      </c>
    </row>
    <row r="177" spans="2:16" x14ac:dyDescent="0.2">
      <c r="B177" s="44" t="s">
        <v>915</v>
      </c>
      <c r="C177" s="17" t="s">
        <v>750</v>
      </c>
      <c r="E177" s="19" t="s">
        <v>16</v>
      </c>
      <c r="F177" s="110" t="e">
        <f>IF(ISNA(VLOOKUP(K177,#REF!,IF($E$5="BMG",3,2),0)),"",VLOOKUP(K177,#REF!,IF($E$5="BMG",3,2),0))</f>
        <v>#REF!</v>
      </c>
      <c r="G177" s="111" t="e">
        <f>IF(ISNA(VLOOKUP(L177,#REF!,IF($E$5="BMG",3,2),0)),"",VLOOKUP(L177,#REF!,IF($E$5="BMG",3,2),0))</f>
        <v>#REF!</v>
      </c>
      <c r="H177" s="111" t="e">
        <f>IF(ISNA(VLOOKUP(M177,#REF!,IF($E$5="BMG",3,2),0)),"",VLOOKUP(M177,#REF!,IF($E$5="BMG",3,2),0))</f>
        <v>#REF!</v>
      </c>
      <c r="K177" s="204" t="s">
        <v>1056</v>
      </c>
      <c r="L177" s="204" t="s">
        <v>243</v>
      </c>
      <c r="M177" s="204" t="s">
        <v>243</v>
      </c>
    </row>
    <row r="178" spans="2:16" x14ac:dyDescent="0.2">
      <c r="B178" s="44" t="s">
        <v>542</v>
      </c>
      <c r="C178" s="17" t="s">
        <v>750</v>
      </c>
      <c r="E178" s="19" t="s">
        <v>18</v>
      </c>
      <c r="F178" s="110" t="e">
        <f>IF(ISNA(VLOOKUP(K178,#REF!,IF($E$5="BMG",3,2),0)),"",VLOOKUP(K178,#REF!,IF($E$5="BMG",3,2),0))</f>
        <v>#REF!</v>
      </c>
      <c r="G178" s="111" t="e">
        <f>IF(ISNA(VLOOKUP(L178,#REF!,IF($E$5="BMG",3,2),0)),"",VLOOKUP(L178,#REF!,IF($E$5="BMG",3,2),0))</f>
        <v>#REF!</v>
      </c>
      <c r="H178" s="111" t="e">
        <f>IF(ISNA(VLOOKUP(M178,#REF!,IF($E$5="BMG",3,2),0)),"",VLOOKUP(M178,#REF!,IF($E$5="BMG",3,2),0))</f>
        <v>#REF!</v>
      </c>
      <c r="K178" s="204" t="s">
        <v>1057</v>
      </c>
      <c r="L178" s="204" t="s">
        <v>244</v>
      </c>
      <c r="M178" s="204" t="s">
        <v>244</v>
      </c>
    </row>
    <row r="179" spans="2:16" x14ac:dyDescent="0.2">
      <c r="B179" s="44" t="s">
        <v>543</v>
      </c>
      <c r="C179" s="17" t="s">
        <v>751</v>
      </c>
      <c r="E179" s="19"/>
      <c r="F179" s="99" t="e">
        <f>IF(ISNA(VLOOKUP(K179,#REF!,IF($E$5="BMG",3,2),0)),"",VLOOKUP(K179,#REF!,IF($E$5="BMG",3,2),0))</f>
        <v>#REF!</v>
      </c>
      <c r="G179" s="4" t="e">
        <f>IF(ISNA(VLOOKUP(L179,#REF!,IF($E$5="BMG",3,2),0)),"",VLOOKUP(L179,#REF!,IF($E$5="BMG",3,2),0))</f>
        <v>#REF!</v>
      </c>
      <c r="H179" s="4" t="e">
        <f>IF(ISNA(VLOOKUP(M179,#REF!,IF($E$5="BMG",3,2),0)),"",VLOOKUP(M179,#REF!,IF($E$5="BMG",3,2),0))</f>
        <v>#REF!</v>
      </c>
      <c r="K179" s="204" t="s">
        <v>1058</v>
      </c>
      <c r="L179" s="204" t="s">
        <v>245</v>
      </c>
      <c r="M179" s="204" t="s">
        <v>245</v>
      </c>
    </row>
    <row r="180" spans="2:16" x14ac:dyDescent="0.2">
      <c r="B180" s="44" t="s">
        <v>544</v>
      </c>
      <c r="C180" s="17" t="s">
        <v>752</v>
      </c>
      <c r="E180" s="19" t="s">
        <v>16</v>
      </c>
      <c r="F180" s="100" t="e">
        <f>IF(ISNA(VLOOKUP(K180,#REF!,IF($E$5="BMG",3,2),0)),"",VLOOKUP(K180,#REF!,IF($E$5="BMG",3,2),0))</f>
        <v>#REF!</v>
      </c>
      <c r="G180" s="2" t="e">
        <f>IF(ISNA(VLOOKUP(L180,#REF!,IF($E$5="BMG",3,2),0)),"",VLOOKUP(L180,#REF!,IF($E$5="BMG",3,2),0))</f>
        <v>#REF!</v>
      </c>
      <c r="H180" s="2" t="e">
        <f>IF(ISNA(VLOOKUP(M180,#REF!,IF($E$5="BMG",3,2),0)),"",VLOOKUP(M180,#REF!,IF($E$5="BMG",3,2),0))</f>
        <v>#REF!</v>
      </c>
      <c r="K180" s="204" t="s">
        <v>1059</v>
      </c>
      <c r="L180" s="204" t="s">
        <v>246</v>
      </c>
      <c r="M180" s="204" t="s">
        <v>246</v>
      </c>
    </row>
    <row r="181" spans="2:16" x14ac:dyDescent="0.2">
      <c r="B181" s="44" t="s">
        <v>545</v>
      </c>
      <c r="C181" s="17" t="s">
        <v>752</v>
      </c>
      <c r="E181" s="19" t="s">
        <v>18</v>
      </c>
      <c r="F181" s="100" t="e">
        <f>IF(ISNA(VLOOKUP(K181,#REF!,IF($E$5="BMG",3,2),0)),"",VLOOKUP(K181,#REF!,IF($E$5="BMG",3,2),0))</f>
        <v>#REF!</v>
      </c>
      <c r="G181" s="2" t="e">
        <f>IF(ISNA(VLOOKUP(L181,#REF!,IF($E$5="BMG",3,2),0)),"",VLOOKUP(L181,#REF!,IF($E$5="BMG",3,2),0))</f>
        <v>#REF!</v>
      </c>
      <c r="H181" s="2" t="e">
        <f>IF(ISNA(VLOOKUP(M181,#REF!,IF($E$5="BMG",3,2),0)),"",VLOOKUP(M181,#REF!,IF($E$5="BMG",3,2),0))</f>
        <v>#REF!</v>
      </c>
      <c r="K181" s="204" t="s">
        <v>1060</v>
      </c>
      <c r="L181" s="204" t="s">
        <v>247</v>
      </c>
      <c r="M181" s="204" t="s">
        <v>247</v>
      </c>
    </row>
    <row r="182" spans="2:16" x14ac:dyDescent="0.2">
      <c r="B182" s="44" t="s">
        <v>546</v>
      </c>
      <c r="C182" s="17" t="s">
        <v>753</v>
      </c>
      <c r="E182" s="19"/>
      <c r="F182" s="99" t="e">
        <f>IF(ISNA(VLOOKUP(K182,#REF!,IF($E$5="BMG",3,2),0)),"",VLOOKUP(K182,#REF!,IF($E$5="BMG",3,2),0))</f>
        <v>#REF!</v>
      </c>
      <c r="G182" s="4" t="e">
        <f>IF(ISNA(VLOOKUP(L182,#REF!,IF($E$5="BMG",3,2),0)),"",VLOOKUP(L182,#REF!,IF($E$5="BMG",3,2),0))</f>
        <v>#REF!</v>
      </c>
      <c r="H182" s="4" t="e">
        <f>IF(ISNA(VLOOKUP(M182,#REF!,IF($E$5="BMG",3,2),0)),"",VLOOKUP(M182,#REF!,IF($E$5="BMG",3,2),0))</f>
        <v>#REF!</v>
      </c>
      <c r="K182" s="204" t="s">
        <v>1061</v>
      </c>
      <c r="L182" s="204" t="s">
        <v>248</v>
      </c>
      <c r="M182" s="204" t="s">
        <v>248</v>
      </c>
    </row>
    <row r="183" spans="2:16" x14ac:dyDescent="0.2">
      <c r="B183" s="44" t="s">
        <v>547</v>
      </c>
      <c r="C183" s="17" t="s">
        <v>754</v>
      </c>
      <c r="E183" s="19" t="s">
        <v>16</v>
      </c>
      <c r="F183" s="100" t="e">
        <f>IF(ISNA(VLOOKUP(K183,#REF!,IF($E$5="BMG",3,2),0)),"",VLOOKUP(K183,#REF!,IF($E$5="BMG",3,2),0))</f>
        <v>#REF!</v>
      </c>
      <c r="G183" s="2" t="e">
        <f>IF(ISNA(VLOOKUP(L183,#REF!,IF($E$5="BMG",3,2),0)),"",VLOOKUP(L183,#REF!,IF($E$5="BMG",3,2),0))</f>
        <v>#REF!</v>
      </c>
      <c r="H183" s="2" t="e">
        <f>IF(ISNA(VLOOKUP(M183,#REF!,IF($E$5="BMG",3,2),0)),"",VLOOKUP(M183,#REF!,IF($E$5="BMG",3,2),0))</f>
        <v>#REF!</v>
      </c>
      <c r="K183" s="204" t="s">
        <v>1062</v>
      </c>
      <c r="L183" s="204" t="s">
        <v>249</v>
      </c>
      <c r="M183" s="204" t="s">
        <v>249</v>
      </c>
    </row>
    <row r="184" spans="2:16" x14ac:dyDescent="0.2">
      <c r="B184" s="44" t="s">
        <v>548</v>
      </c>
      <c r="C184" s="17" t="s">
        <v>754</v>
      </c>
      <c r="E184" s="19" t="s">
        <v>18</v>
      </c>
      <c r="F184" s="100" t="e">
        <f>IF(ISNA(VLOOKUP(K184,#REF!,IF($E$5="BMG",3,2),0)),"",VLOOKUP(K184,#REF!,IF($E$5="BMG",3,2),0))</f>
        <v>#REF!</v>
      </c>
      <c r="G184" s="2" t="e">
        <f>IF(ISNA(VLOOKUP(L184,#REF!,IF($E$5="BMG",3,2),0)),"",VLOOKUP(L184,#REF!,IF($E$5="BMG",3,2),0))</f>
        <v>#REF!</v>
      </c>
      <c r="H184" s="2" t="e">
        <f>IF(ISNA(VLOOKUP(M184,#REF!,IF($E$5="BMG",3,2),0)),"",VLOOKUP(M184,#REF!,IF($E$5="BMG",3,2),0))</f>
        <v>#REF!</v>
      </c>
      <c r="K184" s="204" t="s">
        <v>1063</v>
      </c>
      <c r="L184" s="204" t="s">
        <v>250</v>
      </c>
      <c r="M184" s="204" t="s">
        <v>250</v>
      </c>
    </row>
    <row r="185" spans="2:16" x14ac:dyDescent="0.2">
      <c r="B185" s="44" t="s">
        <v>549</v>
      </c>
      <c r="C185" s="17" t="s">
        <v>755</v>
      </c>
      <c r="E185" s="19"/>
      <c r="F185" s="99" t="e">
        <f>IF(ISNA(VLOOKUP(K185,#REF!,IF($E$5="BMG",3,2),0)),"",VLOOKUP(K185,#REF!,IF($E$5="BMG",3,2),0))</f>
        <v>#REF!</v>
      </c>
      <c r="G185" s="4" t="e">
        <f>IF(ISNA(VLOOKUP(L185,#REF!,IF($E$5="BMG",3,2),0)),"",VLOOKUP(L185,#REF!,IF($E$5="BMG",3,2),0))</f>
        <v>#REF!</v>
      </c>
      <c r="H185" s="4" t="e">
        <f>IF(ISNA(VLOOKUP(M185,#REF!,IF($E$5="BMG",3,2),0)),"",VLOOKUP(M185,#REF!,IF($E$5="BMG",3,2),0))</f>
        <v>#REF!</v>
      </c>
      <c r="K185" s="204" t="s">
        <v>1064</v>
      </c>
      <c r="L185" s="204" t="s">
        <v>251</v>
      </c>
      <c r="M185" s="204" t="s">
        <v>251</v>
      </c>
    </row>
    <row r="186" spans="2:16" x14ac:dyDescent="0.2">
      <c r="B186" s="44" t="s">
        <v>550</v>
      </c>
      <c r="C186" s="17" t="s">
        <v>756</v>
      </c>
      <c r="E186" s="19" t="s">
        <v>16</v>
      </c>
      <c r="F186" s="100" t="e">
        <f>IF(ISNA(VLOOKUP(K186,#REF!,IF($E$5="BMG",3,2),0)),"",VLOOKUP(K186,#REF!,IF($E$5="BMG",3,2),0))</f>
        <v>#REF!</v>
      </c>
      <c r="G186" s="2" t="e">
        <f>IF(ISNA(VLOOKUP(L186,#REF!,IF($E$5="BMG",3,2),0)),"",VLOOKUP(L186,#REF!,IF($E$5="BMG",3,2),0))</f>
        <v>#REF!</v>
      </c>
      <c r="H186" s="2" t="e">
        <f>IF(ISNA(VLOOKUP(M186,#REF!,IF($E$5="BMG",3,2),0)),"",VLOOKUP(M186,#REF!,IF($E$5="BMG",3,2),0))</f>
        <v>#REF!</v>
      </c>
      <c r="K186" s="204" t="s">
        <v>1065</v>
      </c>
      <c r="L186" s="204" t="s">
        <v>252</v>
      </c>
      <c r="M186" s="204" t="s">
        <v>252</v>
      </c>
    </row>
    <row r="187" spans="2:16" x14ac:dyDescent="0.2">
      <c r="B187" s="44" t="s">
        <v>551</v>
      </c>
      <c r="C187" s="17" t="s">
        <v>756</v>
      </c>
      <c r="E187" s="19" t="s">
        <v>18</v>
      </c>
      <c r="F187" s="100" t="e">
        <f>IF(ISNA(VLOOKUP(K187,#REF!,IF($E$5="BMG",3,2),0)),"",VLOOKUP(K187,#REF!,IF($E$5="BMG",3,2),0))</f>
        <v>#REF!</v>
      </c>
      <c r="G187" s="2" t="e">
        <f>IF(ISNA(VLOOKUP(L187,#REF!,IF($E$5="BMG",3,2),0)),"",VLOOKUP(L187,#REF!,IF($E$5="BMG",3,2),0))</f>
        <v>#REF!</v>
      </c>
      <c r="H187" s="2" t="e">
        <f>IF(ISNA(VLOOKUP(M187,#REF!,IF($E$5="BMG",3,2),0)),"",VLOOKUP(M187,#REF!,IF($E$5="BMG",3,2),0))</f>
        <v>#REF!</v>
      </c>
      <c r="K187" s="204" t="s">
        <v>1066</v>
      </c>
      <c r="L187" s="204" t="s">
        <v>253</v>
      </c>
      <c r="M187" s="204" t="s">
        <v>253</v>
      </c>
    </row>
    <row r="188" spans="2:16" x14ac:dyDescent="0.2">
      <c r="B188" s="44" t="s">
        <v>552</v>
      </c>
      <c r="C188" s="17" t="s">
        <v>757</v>
      </c>
      <c r="E188" s="19"/>
      <c r="F188" s="99" t="e">
        <f>IF(ISNA(VLOOKUP(K188,#REF!,IF($E$5="BMG",3,2),0)),"",VLOOKUP(K188,#REF!,IF($E$5="BMG",3,2),0))</f>
        <v>#REF!</v>
      </c>
      <c r="G188" s="4" t="e">
        <f>IF(ISNA(VLOOKUP(L188,#REF!,IF($E$5="BMG",3,2),0)),"",VLOOKUP(L188,#REF!,IF($E$5="BMG",3,2),0))</f>
        <v>#REF!</v>
      </c>
      <c r="H188" s="4" t="e">
        <f>IF(ISNA(VLOOKUP(M188,#REF!,IF($E$5="BMG",3,2),0)),"",VLOOKUP(M188,#REF!,IF($E$5="BMG",3,2),0))</f>
        <v>#REF!</v>
      </c>
      <c r="K188" s="204" t="s">
        <v>1067</v>
      </c>
      <c r="L188" s="204" t="s">
        <v>254</v>
      </c>
      <c r="M188" s="204" t="s">
        <v>254</v>
      </c>
    </row>
    <row r="189" spans="2:16" x14ac:dyDescent="0.2">
      <c r="B189" s="44" t="s">
        <v>553</v>
      </c>
      <c r="C189" s="17" t="s">
        <v>758</v>
      </c>
      <c r="E189" s="19" t="s">
        <v>16</v>
      </c>
      <c r="F189" s="100" t="e">
        <f>IF(ISNA(VLOOKUP(K189,#REF!,IF($E$5="BMG",3,2),0)),"",VLOOKUP(K189,#REF!,IF($E$5="BMG",3,2),0))</f>
        <v>#REF!</v>
      </c>
      <c r="G189" s="2" t="e">
        <f>IF(ISNA(VLOOKUP(L189,#REF!,IF($E$5="BMG",3,2),0)),"",VLOOKUP(L189,#REF!,IF($E$5="BMG",3,2),0))</f>
        <v>#REF!</v>
      </c>
      <c r="H189" s="2" t="e">
        <f>IF(ISNA(VLOOKUP(M189,#REF!,IF($E$5="BMG",3,2),0)),"",VLOOKUP(M189,#REF!,IF($E$5="BMG",3,2),0))</f>
        <v>#REF!</v>
      </c>
      <c r="K189" s="204" t="s">
        <v>1068</v>
      </c>
      <c r="L189" s="204" t="s">
        <v>255</v>
      </c>
      <c r="M189" s="204" t="s">
        <v>255</v>
      </c>
    </row>
    <row r="190" spans="2:16" x14ac:dyDescent="0.2">
      <c r="B190" s="44" t="s">
        <v>554</v>
      </c>
      <c r="C190" s="17" t="s">
        <v>758</v>
      </c>
      <c r="E190" s="19" t="s">
        <v>18</v>
      </c>
      <c r="F190" s="100" t="e">
        <f>IF(ISNA(VLOOKUP(K190,#REF!,IF($E$5="BMG",3,2),0)),"",VLOOKUP(K190,#REF!,IF($E$5="BMG",3,2),0))</f>
        <v>#REF!</v>
      </c>
      <c r="G190" s="2" t="e">
        <f>IF(ISNA(VLOOKUP(L190,#REF!,IF($E$5="BMG",3,2),0)),"",VLOOKUP(L190,#REF!,IF($E$5="BMG",3,2),0))</f>
        <v>#REF!</v>
      </c>
      <c r="H190" s="2" t="e">
        <f>IF(ISNA(VLOOKUP(M190,#REF!,IF($E$5="BMG",3,2),0)),"",VLOOKUP(M190,#REF!,IF($E$5="BMG",3,2),0))</f>
        <v>#REF!</v>
      </c>
      <c r="K190" s="204" t="s">
        <v>1069</v>
      </c>
      <c r="L190" s="204" t="s">
        <v>256</v>
      </c>
      <c r="M190" s="204" t="s">
        <v>256</v>
      </c>
    </row>
    <row r="191" spans="2:16" x14ac:dyDescent="0.2">
      <c r="E191" s="19"/>
      <c r="K191" s="204"/>
    </row>
    <row r="192" spans="2:16" s="13" customFormat="1" x14ac:dyDescent="0.2">
      <c r="B192" s="62">
        <v>7</v>
      </c>
      <c r="C192" s="60" t="s">
        <v>25</v>
      </c>
      <c r="D192" s="60"/>
      <c r="E192" s="95"/>
      <c r="F192" s="96"/>
      <c r="G192" s="95" t="s">
        <v>67</v>
      </c>
      <c r="H192" s="96">
        <v>99</v>
      </c>
      <c r="I192" s="17"/>
      <c r="K192" s="207"/>
      <c r="L192" s="204"/>
      <c r="M192" s="208"/>
      <c r="N192" s="209"/>
      <c r="O192" s="209"/>
      <c r="P192" s="209"/>
    </row>
    <row r="193" spans="2:16" x14ac:dyDescent="0.2">
      <c r="C193" s="20" t="s">
        <v>17</v>
      </c>
      <c r="D193" s="20"/>
      <c r="E193" s="19"/>
      <c r="K193" s="204"/>
    </row>
    <row r="194" spans="2:16" x14ac:dyDescent="0.2">
      <c r="E194" s="19"/>
      <c r="F194" s="97" t="s">
        <v>72</v>
      </c>
      <c r="G194" s="98" t="s">
        <v>73</v>
      </c>
      <c r="H194" s="98" t="s">
        <v>74</v>
      </c>
      <c r="K194" s="204"/>
    </row>
    <row r="195" spans="2:16" x14ac:dyDescent="0.2">
      <c r="B195" s="44" t="s">
        <v>555</v>
      </c>
      <c r="C195" s="17" t="s">
        <v>738</v>
      </c>
      <c r="E195" s="112" t="s">
        <v>9</v>
      </c>
      <c r="F195" s="101" t="e">
        <f>IF(ISNA(VLOOKUP(K195,#REF!,IF($E$5="BMG",3,2),0)),"",VLOOKUP(K195,#REF!,IF($E$5="BMG",3,2),0))</f>
        <v>#REF!</v>
      </c>
      <c r="G195" s="102" t="e">
        <f>IF(ISNA(VLOOKUP(L195,#REF!,IF($E$5="BMG",3,2),0)),"",VLOOKUP(L195,#REF!,IF($E$5="BMG",3,2),0))</f>
        <v>#REF!</v>
      </c>
      <c r="H195" s="102" t="e">
        <f>IF(ISNA(VLOOKUP(M195,#REF!,IF($E$5="BMG",3,2),0)),"",VLOOKUP(M195,#REF!,IF($E$5="BMG",3,2),0))</f>
        <v>#REF!</v>
      </c>
      <c r="K195" s="204" t="s">
        <v>1070</v>
      </c>
      <c r="L195" s="204" t="s">
        <v>257</v>
      </c>
      <c r="M195" s="204" t="s">
        <v>257</v>
      </c>
    </row>
    <row r="196" spans="2:16" x14ac:dyDescent="0.2">
      <c r="E196" s="112" t="s">
        <v>10</v>
      </c>
      <c r="F196" s="101" t="e">
        <f>IF(ISNA(VLOOKUP(K196,#REF!,IF($E$5="BMG",3,2),0)),"",VLOOKUP(K196,#REF!,IF($E$5="BMG",3,2),0))</f>
        <v>#REF!</v>
      </c>
      <c r="G196" s="102" t="e">
        <f>IF(ISNA(VLOOKUP(L196,#REF!,IF($E$5="BMG",3,2),0)),"",VLOOKUP(L196,#REF!,IF($E$5="BMG",3,2),0))</f>
        <v>#REF!</v>
      </c>
      <c r="H196" s="102" t="e">
        <f>IF(ISNA(VLOOKUP(M196,#REF!,IF($E$5="BMG",3,2),0)),"",VLOOKUP(M196,#REF!,IF($E$5="BMG",3,2),0))</f>
        <v>#REF!</v>
      </c>
      <c r="K196" s="204" t="s">
        <v>1071</v>
      </c>
      <c r="L196" s="204" t="s">
        <v>258</v>
      </c>
      <c r="M196" s="204" t="s">
        <v>258</v>
      </c>
    </row>
    <row r="197" spans="2:16" x14ac:dyDescent="0.2">
      <c r="C197" s="26" t="s">
        <v>761</v>
      </c>
      <c r="D197" s="26"/>
      <c r="E197" s="19"/>
      <c r="K197" s="204"/>
    </row>
    <row r="198" spans="2:16" x14ac:dyDescent="0.2">
      <c r="B198" s="44" t="s">
        <v>556</v>
      </c>
      <c r="C198" s="17" t="s">
        <v>733</v>
      </c>
      <c r="E198" s="19"/>
      <c r="F198" s="99" t="e">
        <f>IF(ISNA(VLOOKUP(K198,#REF!,IF($E$5="BMG",3,2),0)),"",VLOOKUP(K198,#REF!,IF($E$5="BMG",3,2),0))</f>
        <v>#REF!</v>
      </c>
      <c r="G198" s="4" t="e">
        <f>IF(ISNA(VLOOKUP(L198,#REF!,IF($E$5="BMG",3,2),0)),"",VLOOKUP(L198,#REF!,IF($E$5="BMG",3,2),0))</f>
        <v>#REF!</v>
      </c>
      <c r="H198" s="4" t="e">
        <f>IF(ISNA(VLOOKUP(M198,#REF!,IF($E$5="BMG",3,2),0)),"",VLOOKUP(M198,#REF!,IF($E$5="BMG",3,2),0))</f>
        <v>#REF!</v>
      </c>
      <c r="K198" s="204" t="s">
        <v>1072</v>
      </c>
      <c r="L198" s="204" t="s">
        <v>259</v>
      </c>
      <c r="M198" s="204" t="s">
        <v>259</v>
      </c>
    </row>
    <row r="199" spans="2:16" x14ac:dyDescent="0.2">
      <c r="B199" s="44" t="s">
        <v>557</v>
      </c>
      <c r="C199" s="17" t="s">
        <v>762</v>
      </c>
      <c r="E199" s="19"/>
      <c r="F199" s="99" t="e">
        <f>IF(ISNA(VLOOKUP(K199,#REF!,IF($E$5="BMG",3,2),0)),"",VLOOKUP(K199,#REF!,IF($E$5="BMG",3,2),0))</f>
        <v>#REF!</v>
      </c>
      <c r="G199" s="4" t="e">
        <f>IF(ISNA(VLOOKUP(L199,#REF!,IF($E$5="BMG",3,2),0)),"",VLOOKUP(L199,#REF!,IF($E$5="BMG",3,2),0))</f>
        <v>#REF!</v>
      </c>
      <c r="H199" s="4" t="e">
        <f>IF(ISNA(VLOOKUP(M199,#REF!,IF($E$5="BMG",3,2),0)),"",VLOOKUP(M199,#REF!,IF($E$5="BMG",3,2),0))</f>
        <v>#REF!</v>
      </c>
      <c r="K199" s="204" t="s">
        <v>1073</v>
      </c>
      <c r="L199" s="204" t="s">
        <v>260</v>
      </c>
      <c r="M199" s="204" t="s">
        <v>260</v>
      </c>
    </row>
    <row r="200" spans="2:16" x14ac:dyDescent="0.2">
      <c r="B200" s="44" t="s">
        <v>558</v>
      </c>
      <c r="C200" s="17" t="s">
        <v>763</v>
      </c>
      <c r="E200" s="19"/>
      <c r="F200" s="99" t="e">
        <f>IF(ISNA(VLOOKUP(K200,#REF!,IF($E$5="BMG",3,2),0)),"",VLOOKUP(K200,#REF!,IF($E$5="BMG",3,2),0))</f>
        <v>#REF!</v>
      </c>
      <c r="G200" s="4" t="e">
        <f>IF(ISNA(VLOOKUP(L200,#REF!,IF($E$5="BMG",3,2),0)),"",VLOOKUP(L200,#REF!,IF($E$5="BMG",3,2),0))</f>
        <v>#REF!</v>
      </c>
      <c r="H200" s="4" t="e">
        <f>IF(ISNA(VLOOKUP(M200,#REF!,IF($E$5="BMG",3,2),0)),"",VLOOKUP(M200,#REF!,IF($E$5="BMG",3,2),0))</f>
        <v>#REF!</v>
      </c>
      <c r="K200" s="204" t="s">
        <v>1074</v>
      </c>
      <c r="L200" s="204" t="s">
        <v>261</v>
      </c>
      <c r="M200" s="204" t="s">
        <v>261</v>
      </c>
    </row>
    <row r="201" spans="2:16" x14ac:dyDescent="0.2">
      <c r="B201" s="44" t="s">
        <v>559</v>
      </c>
      <c r="C201" s="17" t="s">
        <v>766</v>
      </c>
      <c r="E201" s="19"/>
      <c r="F201" s="99" t="e">
        <f>IF(ISNA(VLOOKUP(K201,#REF!,IF($E$5="BMG",3,2),0)),"",VLOOKUP(K201,#REF!,IF($E$5="BMG",3,2),0))</f>
        <v>#REF!</v>
      </c>
      <c r="G201" s="4" t="e">
        <f>IF(ISNA(VLOOKUP(L201,#REF!,IF($E$5="BMG",3,2),0)),"",VLOOKUP(L201,#REF!,IF($E$5="BMG",3,2),0))</f>
        <v>#REF!</v>
      </c>
      <c r="H201" s="4" t="e">
        <f>IF(ISNA(VLOOKUP(M201,#REF!,IF($E$5="BMG",3,2),0)),"",VLOOKUP(M201,#REF!,IF($E$5="BMG",3,2),0))</f>
        <v>#REF!</v>
      </c>
      <c r="K201" s="204" t="s">
        <v>1075</v>
      </c>
      <c r="L201" s="204" t="s">
        <v>262</v>
      </c>
      <c r="M201" s="204" t="s">
        <v>262</v>
      </c>
    </row>
    <row r="202" spans="2:16" x14ac:dyDescent="0.2">
      <c r="B202" s="44" t="s">
        <v>560</v>
      </c>
      <c r="C202" s="17" t="s">
        <v>767</v>
      </c>
      <c r="E202" s="19"/>
      <c r="F202" s="99" t="e">
        <f>IF(ISNA(VLOOKUP(K202,#REF!,IF($E$5="BMG",3,2),0)),"",VLOOKUP(K202,#REF!,IF($E$5="BMG",3,2),0))</f>
        <v>#REF!</v>
      </c>
      <c r="G202" s="4" t="e">
        <f>IF(ISNA(VLOOKUP(L202,#REF!,IF($E$5="BMG",3,2),0)),"",VLOOKUP(L202,#REF!,IF($E$5="BMG",3,2),0))</f>
        <v>#REF!</v>
      </c>
      <c r="H202" s="4" t="e">
        <f>IF(ISNA(VLOOKUP(M202,#REF!,IF($E$5="BMG",3,2),0)),"",VLOOKUP(M202,#REF!,IF($E$5="BMG",3,2),0))</f>
        <v>#REF!</v>
      </c>
      <c r="K202" s="204" t="s">
        <v>1076</v>
      </c>
      <c r="L202" s="204" t="s">
        <v>263</v>
      </c>
      <c r="M202" s="204" t="s">
        <v>263</v>
      </c>
    </row>
    <row r="203" spans="2:16" s="17" customFormat="1" x14ac:dyDescent="0.2">
      <c r="B203" s="56"/>
      <c r="E203" s="18"/>
      <c r="K203" s="206"/>
      <c r="L203" s="206"/>
      <c r="M203" s="206"/>
      <c r="N203" s="206"/>
      <c r="O203" s="206"/>
      <c r="P203" s="206"/>
    </row>
    <row r="204" spans="2:16" x14ac:dyDescent="0.2">
      <c r="C204" s="26" t="s">
        <v>414</v>
      </c>
      <c r="D204" s="26"/>
      <c r="E204" s="19"/>
      <c r="K204" s="204"/>
    </row>
    <row r="205" spans="2:16" x14ac:dyDescent="0.2">
      <c r="B205" s="44" t="s">
        <v>561</v>
      </c>
      <c r="C205" s="17" t="s">
        <v>805</v>
      </c>
      <c r="E205" s="19"/>
      <c r="F205" s="100" t="e">
        <f>IF(ISNA(VLOOKUP(K205,#REF!,IF($E$5="BMG",3,2),0)),"",VLOOKUP(K205,#REF!,IF($E$5="BMG",3,2),0))</f>
        <v>#REF!</v>
      </c>
      <c r="G205" s="2" t="e">
        <f>IF(ISNA(VLOOKUP(L205,#REF!,IF($E$5="BMG",3,2),0)),"",VLOOKUP(L205,#REF!,IF($E$5="BMG",3,2),0))</f>
        <v>#REF!</v>
      </c>
      <c r="H205" s="2" t="e">
        <f>IF(ISNA(VLOOKUP(M205,#REF!,IF($E$5="BMG",3,2),0)),"",VLOOKUP(M205,#REF!,IF($E$5="BMG",3,2),0))</f>
        <v>#REF!</v>
      </c>
      <c r="K205" s="204" t="s">
        <v>1077</v>
      </c>
      <c r="L205" s="204" t="s">
        <v>264</v>
      </c>
      <c r="M205" s="204" t="s">
        <v>264</v>
      </c>
    </row>
    <row r="206" spans="2:16" x14ac:dyDescent="0.2">
      <c r="B206" s="44" t="s">
        <v>562</v>
      </c>
      <c r="C206" s="17" t="s">
        <v>768</v>
      </c>
      <c r="E206" s="19"/>
      <c r="F206" s="100" t="e">
        <f>IF(ISNA(VLOOKUP(K206,#REF!,IF($E$5="BMG",3,2),0)),"",VLOOKUP(K206,#REF!,IF($E$5="BMG",3,2),0))</f>
        <v>#REF!</v>
      </c>
      <c r="G206" s="2" t="e">
        <f>IF(ISNA(VLOOKUP(L206,#REF!,IF($E$5="BMG",3,2),0)),"",VLOOKUP(L206,#REF!,IF($E$5="BMG",3,2),0))</f>
        <v>#REF!</v>
      </c>
      <c r="H206" s="2" t="e">
        <f>IF(ISNA(VLOOKUP(M206,#REF!,IF($E$5="BMG",3,2),0)),"",VLOOKUP(M206,#REF!,IF($E$5="BMG",3,2),0))</f>
        <v>#REF!</v>
      </c>
      <c r="K206" s="204" t="s">
        <v>1078</v>
      </c>
      <c r="L206" s="204" t="s">
        <v>265</v>
      </c>
      <c r="M206" s="204" t="s">
        <v>265</v>
      </c>
    </row>
    <row r="207" spans="2:16" x14ac:dyDescent="0.2">
      <c r="B207" s="44" t="s">
        <v>563</v>
      </c>
      <c r="C207" s="17" t="s">
        <v>769</v>
      </c>
      <c r="E207" s="19"/>
      <c r="F207" s="100" t="e">
        <f>IF(ISNA(VLOOKUP(K207,#REF!,IF($E$5="BMG",3,2),0)),"",VLOOKUP(K207,#REF!,IF($E$5="BMG",3,2),0))</f>
        <v>#REF!</v>
      </c>
      <c r="G207" s="2" t="e">
        <f>IF(ISNA(VLOOKUP(L207,#REF!,IF($E$5="BMG",3,2),0)),"",VLOOKUP(L207,#REF!,IF($E$5="BMG",3,2),0))</f>
        <v>#REF!</v>
      </c>
      <c r="H207" s="2" t="e">
        <f>IF(ISNA(VLOOKUP(M207,#REF!,IF($E$5="BMG",3,2),0)),"",VLOOKUP(M207,#REF!,IF($E$5="BMG",3,2),0))</f>
        <v>#REF!</v>
      </c>
      <c r="K207" s="204" t="s">
        <v>1079</v>
      </c>
      <c r="L207" s="204" t="s">
        <v>266</v>
      </c>
      <c r="M207" s="204" t="s">
        <v>266</v>
      </c>
    </row>
    <row r="208" spans="2:16" x14ac:dyDescent="0.2">
      <c r="B208" s="44" t="s">
        <v>564</v>
      </c>
      <c r="C208" s="17" t="s">
        <v>809</v>
      </c>
      <c r="E208" s="19"/>
      <c r="F208" s="100" t="e">
        <f>IF(ISNA(VLOOKUP(K208,#REF!,IF($E$5="BMG",3,2),0)),"",VLOOKUP(K208,#REF!,IF($E$5="BMG",3,2),0))</f>
        <v>#REF!</v>
      </c>
      <c r="G208" s="2" t="e">
        <f>IF(ISNA(VLOOKUP(L208,#REF!,IF($E$5="BMG",3,2),0)),"",VLOOKUP(L208,#REF!,IF($E$5="BMG",3,2),0))</f>
        <v>#REF!</v>
      </c>
      <c r="H208" s="2" t="e">
        <f>IF(ISNA(VLOOKUP(M208,#REF!,IF($E$5="BMG",3,2),0)),"",VLOOKUP(M208,#REF!,IF($E$5="BMG",3,2),0))</f>
        <v>#REF!</v>
      </c>
      <c r="K208" s="204" t="s">
        <v>1080</v>
      </c>
      <c r="L208" s="204" t="s">
        <v>267</v>
      </c>
      <c r="M208" s="204" t="s">
        <v>267</v>
      </c>
    </row>
    <row r="209" spans="2:16" s="17" customFormat="1" x14ac:dyDescent="0.2">
      <c r="K209" s="206"/>
      <c r="L209" s="206"/>
      <c r="M209" s="206"/>
      <c r="N209" s="206"/>
      <c r="O209" s="206"/>
      <c r="P209" s="206"/>
    </row>
    <row r="210" spans="2:16" x14ac:dyDescent="0.2">
      <c r="B210" s="44" t="s">
        <v>902</v>
      </c>
      <c r="C210" s="84" t="s">
        <v>870</v>
      </c>
      <c r="E210" s="19"/>
      <c r="F210" s="100" t="e">
        <f>IF(ISNA(VLOOKUP(K210,#REF!,IF($E$5="BMG",3,2),0)),"",VLOOKUP(K210,#REF!,IF($E$5="BMG",3,2),0))</f>
        <v>#REF!</v>
      </c>
      <c r="G210" s="2" t="e">
        <f>IF(ISNA(VLOOKUP(L210,#REF!,IF($E$5="BMG",3,2),0)),"",VLOOKUP(L210,#REF!,IF($E$5="BMG",3,2),0))</f>
        <v>#REF!</v>
      </c>
      <c r="H210" s="2" t="e">
        <f>IF(ISNA(VLOOKUP(M210,#REF!,IF($E$5="BMG",3,2),0)),"",VLOOKUP(M210,#REF!,IF($E$5="BMG",3,2),0))</f>
        <v>#REF!</v>
      </c>
      <c r="K210" s="204" t="s">
        <v>1081</v>
      </c>
    </row>
    <row r="211" spans="2:16" x14ac:dyDescent="0.2">
      <c r="B211" s="44" t="s">
        <v>903</v>
      </c>
      <c r="C211" s="84" t="s">
        <v>944</v>
      </c>
      <c r="E211" s="19"/>
      <c r="F211" s="100" t="e">
        <f>IF(ISNA(VLOOKUP(K211,#REF!,IF($E$5="BMG",3,2),0)),"",VLOOKUP(K211,#REF!,IF($E$5="BMG",3,2),0))</f>
        <v>#REF!</v>
      </c>
      <c r="G211" s="2" t="e">
        <f>IF(ISNA(VLOOKUP(L211,#REF!,IF($E$5="BMG",3,2),0)),"",VLOOKUP(L211,#REF!,IF($E$5="BMG",3,2),0))</f>
        <v>#REF!</v>
      </c>
      <c r="H211" s="2" t="e">
        <f>IF(ISNA(VLOOKUP(M211,#REF!,IF($E$5="BMG",3,2),0)),"",VLOOKUP(M211,#REF!,IF($E$5="BMG",3,2),0))</f>
        <v>#REF!</v>
      </c>
      <c r="K211" s="204" t="s">
        <v>1082</v>
      </c>
    </row>
    <row r="212" spans="2:16" s="17" customFormat="1" x14ac:dyDescent="0.2">
      <c r="B212" s="56"/>
      <c r="E212" s="18"/>
      <c r="K212" s="206"/>
      <c r="L212" s="206"/>
      <c r="M212" s="206"/>
      <c r="N212" s="206"/>
      <c r="O212" s="206"/>
      <c r="P212" s="206"/>
    </row>
    <row r="213" spans="2:16" s="186" customFormat="1" ht="14.25" x14ac:dyDescent="0.2">
      <c r="B213" s="187"/>
      <c r="C213" s="188" t="s">
        <v>953</v>
      </c>
      <c r="D213" s="188"/>
      <c r="E213" s="192"/>
      <c r="F213" s="190"/>
      <c r="G213" s="190"/>
      <c r="H213" s="190"/>
      <c r="I213" s="191"/>
      <c r="K213" s="217"/>
      <c r="L213" s="217"/>
      <c r="M213" s="217"/>
      <c r="N213" s="218"/>
      <c r="O213" s="218"/>
      <c r="P213" s="218"/>
    </row>
    <row r="214" spans="2:16" s="186" customFormat="1" ht="14.25" x14ac:dyDescent="0.2">
      <c r="B214" s="187"/>
      <c r="C214" s="186" t="s">
        <v>954</v>
      </c>
      <c r="E214" s="192"/>
      <c r="F214" s="193" t="e">
        <f>IF(ISNA(VLOOKUP(K214,#REF!,IF($E$5="BMG",3,2),0)),"",VLOOKUP(K214,#REF!,IF($E$5="BMG",3,2),0))</f>
        <v>#REF!</v>
      </c>
      <c r="G214" s="193" t="e">
        <f>IF(ISNA(VLOOKUP(L214,#REF!,IF($E$5="BMG",3,2),0)),"",VLOOKUP(L214,#REF!,IF($E$5="BMG",3,2),0))</f>
        <v>#REF!</v>
      </c>
      <c r="H214" s="193" t="e">
        <f>IF(ISNA(VLOOKUP(M214,#REF!,IF($E$5="BMG",3,2),0)),"",VLOOKUP(M214,#REF!,IF($E$5="BMG",3,2),0))</f>
        <v>#REF!</v>
      </c>
      <c r="I214" s="191"/>
      <c r="K214" s="217" t="s">
        <v>1083</v>
      </c>
      <c r="L214" s="217" t="s">
        <v>963</v>
      </c>
      <c r="M214" s="217" t="s">
        <v>963</v>
      </c>
      <c r="N214" s="218"/>
      <c r="O214" s="218"/>
      <c r="P214" s="218"/>
    </row>
    <row r="215" spans="2:16" s="186" customFormat="1" ht="14.25" x14ac:dyDescent="0.2">
      <c r="B215" s="187"/>
      <c r="C215" s="186" t="s">
        <v>956</v>
      </c>
      <c r="E215" s="192"/>
      <c r="F215" s="194" t="e">
        <f>IF(ISNA(VLOOKUP(K215,#REF!,IF($E$5="BMG",3,2),0)),"",VLOOKUP(K215,#REF!,IF($E$5="BMG",3,2),0))</f>
        <v>#REF!</v>
      </c>
      <c r="G215" s="194" t="e">
        <f>IF(ISNA(VLOOKUP(L215,#REF!,IF($E$5="BMG",3,2),0)),"",VLOOKUP(L215,#REF!,IF($E$5="BMG",3,2),0))</f>
        <v>#REF!</v>
      </c>
      <c r="H215" s="194" t="e">
        <f>IF(ISNA(VLOOKUP(M215,#REF!,IF($E$5="BMG",3,2),0)),"",VLOOKUP(M215,#REF!,IF($E$5="BMG",3,2),0))</f>
        <v>#REF!</v>
      </c>
      <c r="I215" s="191"/>
      <c r="K215" s="217" t="s">
        <v>1084</v>
      </c>
      <c r="L215" s="217" t="s">
        <v>964</v>
      </c>
      <c r="M215" s="217" t="s">
        <v>964</v>
      </c>
      <c r="N215" s="218"/>
      <c r="O215" s="218"/>
      <c r="P215" s="218"/>
    </row>
    <row r="216" spans="2:16" s="186" customFormat="1" ht="14.25" x14ac:dyDescent="0.2">
      <c r="B216" s="187"/>
      <c r="C216" s="186" t="s">
        <v>958</v>
      </c>
      <c r="E216" s="192"/>
      <c r="F216" s="194" t="e">
        <f>IF(ISNA(VLOOKUP(K216,#REF!,IF($E$5="BMG",3,2),0)),"",VLOOKUP(K216,#REF!,IF($E$5="BMG",3,2),0))</f>
        <v>#REF!</v>
      </c>
      <c r="G216" s="194" t="e">
        <f>IF(ISNA(VLOOKUP(L216,#REF!,IF($E$5="BMG",3,2),0)),"",VLOOKUP(L216,#REF!,IF($E$5="BMG",3,2),0))</f>
        <v>#REF!</v>
      </c>
      <c r="H216" s="194" t="e">
        <f>IF(ISNA(VLOOKUP(M216,#REF!,IF($E$5="BMG",3,2),0)),"",VLOOKUP(M216,#REF!,IF($E$5="BMG",3,2),0))</f>
        <v>#REF!</v>
      </c>
      <c r="I216" s="191"/>
      <c r="K216" s="217" t="s">
        <v>1085</v>
      </c>
      <c r="L216" s="217" t="s">
        <v>965</v>
      </c>
      <c r="M216" s="217" t="s">
        <v>965</v>
      </c>
      <c r="N216" s="218"/>
      <c r="O216" s="218"/>
      <c r="P216" s="218"/>
    </row>
    <row r="217" spans="2:16" s="191" customFormat="1" ht="14.25" x14ac:dyDescent="0.2">
      <c r="B217" s="195"/>
      <c r="C217" s="186"/>
      <c r="D217" s="186"/>
      <c r="E217" s="189"/>
      <c r="F217" s="190"/>
      <c r="G217" s="190"/>
      <c r="H217" s="190"/>
      <c r="K217" s="218"/>
      <c r="L217" s="218"/>
      <c r="M217" s="218"/>
      <c r="N217" s="218"/>
      <c r="O217" s="218"/>
      <c r="P217" s="218"/>
    </row>
    <row r="218" spans="2:16" x14ac:dyDescent="0.2">
      <c r="C218" s="26" t="s">
        <v>356</v>
      </c>
      <c r="D218" s="26"/>
      <c r="E218" s="19"/>
      <c r="K218" s="204"/>
    </row>
    <row r="219" spans="2:16" x14ac:dyDescent="0.2">
      <c r="B219" s="44" t="s">
        <v>938</v>
      </c>
      <c r="C219" s="17" t="s">
        <v>749</v>
      </c>
      <c r="E219" s="19"/>
      <c r="F219" s="99" t="e">
        <f>IF(ISNA(VLOOKUP(K219,#REF!,IF($E$5="BMG",3,2),0)),"",VLOOKUP(K219,#REF!,IF($E$5="BMG",3,2),0))</f>
        <v>#REF!</v>
      </c>
      <c r="G219" s="4" t="e">
        <f>IF(ISNA(VLOOKUP(L219,#REF!,IF($E$5="BMG",3,2),0)),"",VLOOKUP(L219,#REF!,IF($E$5="BMG",3,2),0))</f>
        <v>#REF!</v>
      </c>
      <c r="H219" s="4" t="e">
        <f>IF(ISNA(VLOOKUP(M219,#REF!,IF($E$5="BMG",3,2),0)),"",VLOOKUP(M219,#REF!,IF($E$5="BMG",3,2),0))</f>
        <v>#REF!</v>
      </c>
      <c r="K219" s="204" t="s">
        <v>1086</v>
      </c>
      <c r="L219" s="204" t="s">
        <v>268</v>
      </c>
      <c r="M219" s="204" t="s">
        <v>268</v>
      </c>
    </row>
    <row r="220" spans="2:16" x14ac:dyDescent="0.2">
      <c r="B220" s="44" t="s">
        <v>565</v>
      </c>
      <c r="C220" s="17" t="s">
        <v>750</v>
      </c>
      <c r="E220" s="19"/>
      <c r="F220" s="100" t="e">
        <f>IF(ISNA(VLOOKUP(K220,#REF!,IF($E$5="BMG",3,2),0)),"",VLOOKUP(K220,#REF!,IF($E$5="BMG",3,2),0))</f>
        <v>#REF!</v>
      </c>
      <c r="G220" s="2" t="e">
        <f>IF(ISNA(VLOOKUP(L220,#REF!,IF($E$5="BMG",3,2),0)),"",VLOOKUP(L220,#REF!,IF($E$5="BMG",3,2),0))</f>
        <v>#REF!</v>
      </c>
      <c r="H220" s="2" t="e">
        <f>IF(ISNA(VLOOKUP(M220,#REF!,IF($E$5="BMG",3,2),0)),"",VLOOKUP(M220,#REF!,IF($E$5="BMG",3,2),0))</f>
        <v>#REF!</v>
      </c>
      <c r="K220" s="204" t="s">
        <v>1087</v>
      </c>
      <c r="L220" s="204" t="s">
        <v>269</v>
      </c>
      <c r="M220" s="204" t="s">
        <v>269</v>
      </c>
    </row>
    <row r="221" spans="2:16" x14ac:dyDescent="0.2">
      <c r="B221" s="44" t="s">
        <v>566</v>
      </c>
      <c r="C221" s="17" t="s">
        <v>751</v>
      </c>
      <c r="E221" s="19"/>
      <c r="F221" s="99" t="e">
        <f>IF(ISNA(VLOOKUP(K221,#REF!,IF($E$5="BMG",3,2),0)),"",VLOOKUP(K221,#REF!,IF($E$5="BMG",3,2),0))</f>
        <v>#REF!</v>
      </c>
      <c r="G221" s="4" t="e">
        <f>IF(ISNA(VLOOKUP(L221,#REF!,IF($E$5="BMG",3,2),0)),"",VLOOKUP(L221,#REF!,IF($E$5="BMG",3,2),0))</f>
        <v>#REF!</v>
      </c>
      <c r="H221" s="4" t="e">
        <f>IF(ISNA(VLOOKUP(M221,#REF!,IF($E$5="BMG",3,2),0)),"",VLOOKUP(M221,#REF!,IF($E$5="BMG",3,2),0))</f>
        <v>#REF!</v>
      </c>
      <c r="K221" s="204" t="s">
        <v>1088</v>
      </c>
      <c r="L221" s="204" t="s">
        <v>270</v>
      </c>
      <c r="M221" s="204" t="s">
        <v>270</v>
      </c>
    </row>
    <row r="222" spans="2:16" x14ac:dyDescent="0.2">
      <c r="B222" s="44" t="s">
        <v>567</v>
      </c>
      <c r="C222" s="17" t="s">
        <v>752</v>
      </c>
      <c r="E222" s="19"/>
      <c r="F222" s="100" t="e">
        <f>IF(ISNA(VLOOKUP(K222,#REF!,IF($E$5="BMG",3,2),0)),"",VLOOKUP(K222,#REF!,IF($E$5="BMG",3,2),0))</f>
        <v>#REF!</v>
      </c>
      <c r="G222" s="2" t="e">
        <f>IF(ISNA(VLOOKUP(L222,#REF!,IF($E$5="BMG",3,2),0)),"",VLOOKUP(L222,#REF!,IF($E$5="BMG",3,2),0))</f>
        <v>#REF!</v>
      </c>
      <c r="H222" s="2" t="e">
        <f>IF(ISNA(VLOOKUP(M222,#REF!,IF($E$5="BMG",3,2),0)),"",VLOOKUP(M222,#REF!,IF($E$5="BMG",3,2),0))</f>
        <v>#REF!</v>
      </c>
      <c r="K222" s="204" t="s">
        <v>1089</v>
      </c>
      <c r="L222" s="204" t="s">
        <v>271</v>
      </c>
      <c r="M222" s="204" t="s">
        <v>271</v>
      </c>
    </row>
    <row r="223" spans="2:16" x14ac:dyDescent="0.2">
      <c r="B223" s="44" t="s">
        <v>568</v>
      </c>
      <c r="C223" s="17" t="s">
        <v>753</v>
      </c>
      <c r="E223" s="19"/>
      <c r="F223" s="99" t="e">
        <f>IF(ISNA(VLOOKUP(K223,#REF!,IF($E$5="BMG",3,2),0)),"",VLOOKUP(K223,#REF!,IF($E$5="BMG",3,2),0))</f>
        <v>#REF!</v>
      </c>
      <c r="G223" s="4" t="e">
        <f>IF(ISNA(VLOOKUP(L223,#REF!,IF($E$5="BMG",3,2),0)),"",VLOOKUP(L223,#REF!,IF($E$5="BMG",3,2),0))</f>
        <v>#REF!</v>
      </c>
      <c r="H223" s="4" t="e">
        <f>IF(ISNA(VLOOKUP(M223,#REF!,IF($E$5="BMG",3,2),0)),"",VLOOKUP(M223,#REF!,IF($E$5="BMG",3,2),0))</f>
        <v>#REF!</v>
      </c>
      <c r="K223" s="204" t="s">
        <v>1090</v>
      </c>
      <c r="L223" s="204" t="s">
        <v>272</v>
      </c>
      <c r="M223" s="204" t="s">
        <v>272</v>
      </c>
    </row>
    <row r="224" spans="2:16" x14ac:dyDescent="0.2">
      <c r="B224" s="44" t="s">
        <v>569</v>
      </c>
      <c r="C224" s="17" t="s">
        <v>754</v>
      </c>
      <c r="E224" s="19"/>
      <c r="F224" s="100" t="e">
        <f>IF(ISNA(VLOOKUP(K224,#REF!,IF($E$5="BMG",3,2),0)),"",VLOOKUP(K224,#REF!,IF($E$5="BMG",3,2),0))</f>
        <v>#REF!</v>
      </c>
      <c r="G224" s="2" t="e">
        <f>IF(ISNA(VLOOKUP(L224,#REF!,IF($E$5="BMG",3,2),0)),"",VLOOKUP(L224,#REF!,IF($E$5="BMG",3,2),0))</f>
        <v>#REF!</v>
      </c>
      <c r="H224" s="2" t="e">
        <f>IF(ISNA(VLOOKUP(M224,#REF!,IF($E$5="BMG",3,2),0)),"",VLOOKUP(M224,#REF!,IF($E$5="BMG",3,2),0))</f>
        <v>#REF!</v>
      </c>
      <c r="K224" s="204" t="s">
        <v>1091</v>
      </c>
      <c r="L224" s="204" t="s">
        <v>273</v>
      </c>
      <c r="M224" s="204" t="s">
        <v>273</v>
      </c>
    </row>
    <row r="225" spans="2:16" x14ac:dyDescent="0.2">
      <c r="B225" s="44" t="s">
        <v>570</v>
      </c>
      <c r="C225" s="17" t="s">
        <v>755</v>
      </c>
      <c r="E225" s="19"/>
      <c r="F225" s="99" t="e">
        <f>IF(ISNA(VLOOKUP(K225,#REF!,IF($E$5="BMG",3,2),0)),"",VLOOKUP(K225,#REF!,IF($E$5="BMG",3,2),0))</f>
        <v>#REF!</v>
      </c>
      <c r="G225" s="4" t="e">
        <f>IF(ISNA(VLOOKUP(L225,#REF!,IF($E$5="BMG",3,2),0)),"",VLOOKUP(L225,#REF!,IF($E$5="BMG",3,2),0))</f>
        <v>#REF!</v>
      </c>
      <c r="H225" s="4" t="e">
        <f>IF(ISNA(VLOOKUP(M225,#REF!,IF($E$5="BMG",3,2),0)),"",VLOOKUP(M225,#REF!,IF($E$5="BMG",3,2),0))</f>
        <v>#REF!</v>
      </c>
      <c r="K225" s="204" t="s">
        <v>1092</v>
      </c>
      <c r="L225" s="204" t="s">
        <v>274</v>
      </c>
      <c r="M225" s="204" t="s">
        <v>274</v>
      </c>
    </row>
    <row r="226" spans="2:16" x14ac:dyDescent="0.2">
      <c r="B226" s="44" t="s">
        <v>571</v>
      </c>
      <c r="C226" s="17" t="s">
        <v>756</v>
      </c>
      <c r="E226" s="19"/>
      <c r="F226" s="100" t="e">
        <f>IF(ISNA(VLOOKUP(K226,#REF!,IF($E$5="BMG",3,2),0)),"",VLOOKUP(K226,#REF!,IF($E$5="BMG",3,2),0))</f>
        <v>#REF!</v>
      </c>
      <c r="G226" s="2" t="e">
        <f>IF(ISNA(VLOOKUP(L226,#REF!,IF($E$5="BMG",3,2),0)),"",VLOOKUP(L226,#REF!,IF($E$5="BMG",3,2),0))</f>
        <v>#REF!</v>
      </c>
      <c r="H226" s="2" t="e">
        <f>IF(ISNA(VLOOKUP(M226,#REF!,IF($E$5="BMG",3,2),0)),"",VLOOKUP(M226,#REF!,IF($E$5="BMG",3,2),0))</f>
        <v>#REF!</v>
      </c>
      <c r="K226" s="204" t="s">
        <v>1093</v>
      </c>
      <c r="L226" s="204" t="s">
        <v>275</v>
      </c>
      <c r="M226" s="204" t="s">
        <v>275</v>
      </c>
    </row>
    <row r="227" spans="2:16" x14ac:dyDescent="0.2">
      <c r="B227" s="44" t="s">
        <v>572</v>
      </c>
      <c r="C227" s="17" t="s">
        <v>757</v>
      </c>
      <c r="E227" s="19"/>
      <c r="F227" s="99" t="e">
        <f>IF(ISNA(VLOOKUP(K227,#REF!,IF($E$5="BMG",3,2),0)),"",VLOOKUP(K227,#REF!,IF($E$5="BMG",3,2),0))</f>
        <v>#REF!</v>
      </c>
      <c r="G227" s="4" t="e">
        <f>IF(ISNA(VLOOKUP(L227,#REF!,IF($E$5="BMG",3,2),0)),"",VLOOKUP(L227,#REF!,IF($E$5="BMG",3,2),0))</f>
        <v>#REF!</v>
      </c>
      <c r="H227" s="4" t="e">
        <f>IF(ISNA(VLOOKUP(M227,#REF!,IF($E$5="BMG",3,2),0)),"",VLOOKUP(M227,#REF!,IF($E$5="BMG",3,2),0))</f>
        <v>#REF!</v>
      </c>
      <c r="K227" s="204" t="s">
        <v>1094</v>
      </c>
      <c r="L227" s="204" t="s">
        <v>276</v>
      </c>
      <c r="M227" s="204" t="s">
        <v>276</v>
      </c>
    </row>
    <row r="228" spans="2:16" x14ac:dyDescent="0.2">
      <c r="B228" s="44" t="s">
        <v>573</v>
      </c>
      <c r="C228" s="17" t="s">
        <v>758</v>
      </c>
      <c r="E228" s="19"/>
      <c r="F228" s="100" t="e">
        <f>IF(ISNA(VLOOKUP(K228,#REF!,IF($E$5="BMG",3,2),0)),"",VLOOKUP(K228,#REF!,IF($E$5="BMG",3,2),0))</f>
        <v>#REF!</v>
      </c>
      <c r="G228" s="2" t="e">
        <f>IF(ISNA(VLOOKUP(L228,#REF!,IF($E$5="BMG",3,2),0)),"",VLOOKUP(L228,#REF!,IF($E$5="BMG",3,2),0))</f>
        <v>#REF!</v>
      </c>
      <c r="H228" s="2" t="e">
        <f>IF(ISNA(VLOOKUP(M228,#REF!,IF($E$5="BMG",3,2),0)),"",VLOOKUP(M228,#REF!,IF($E$5="BMG",3,2),0))</f>
        <v>#REF!</v>
      </c>
      <c r="K228" s="204" t="s">
        <v>1095</v>
      </c>
      <c r="L228" s="204" t="s">
        <v>277</v>
      </c>
      <c r="M228" s="204" t="s">
        <v>277</v>
      </c>
    </row>
    <row r="229" spans="2:16" x14ac:dyDescent="0.2">
      <c r="K229" s="204"/>
    </row>
    <row r="230" spans="2:16" s="13" customFormat="1" x14ac:dyDescent="0.2">
      <c r="B230" s="62">
        <v>8</v>
      </c>
      <c r="C230" s="60" t="s">
        <v>26</v>
      </c>
      <c r="D230" s="60"/>
      <c r="E230" s="95"/>
      <c r="F230" s="96"/>
      <c r="G230" s="95" t="s">
        <v>67</v>
      </c>
      <c r="H230" s="96">
        <v>99</v>
      </c>
      <c r="I230" s="17"/>
      <c r="K230" s="207"/>
      <c r="L230" s="204"/>
      <c r="M230" s="208"/>
      <c r="N230" s="209"/>
      <c r="O230" s="209"/>
      <c r="P230" s="209"/>
    </row>
    <row r="231" spans="2:16" x14ac:dyDescent="0.2">
      <c r="C231" s="20" t="s">
        <v>17</v>
      </c>
      <c r="D231" s="20"/>
      <c r="K231" s="204"/>
    </row>
    <row r="232" spans="2:16" x14ac:dyDescent="0.2">
      <c r="F232" s="97" t="s">
        <v>72</v>
      </c>
      <c r="G232" s="98" t="s">
        <v>73</v>
      </c>
      <c r="H232" s="98" t="s">
        <v>74</v>
      </c>
      <c r="K232" s="204"/>
    </row>
    <row r="233" spans="2:16" x14ac:dyDescent="0.2">
      <c r="B233" s="44" t="s">
        <v>574</v>
      </c>
      <c r="C233" s="17" t="s">
        <v>746</v>
      </c>
      <c r="F233" s="99" t="e">
        <f>IF(ISNA(VLOOKUP(K233,#REF!,IF($E$5="BMG",3,2),0)),"",VLOOKUP(K233,#REF!,IF($E$5="BMG",3,2),0))</f>
        <v>#REF!</v>
      </c>
      <c r="G233" s="4" t="e">
        <f>IF(ISNA(VLOOKUP(L233,#REF!,IF($E$5="BMG",3,2),0)),"",VLOOKUP(L233,#REF!,IF($E$5="BMG",3,2),0))</f>
        <v>#REF!</v>
      </c>
      <c r="H233" s="4" t="e">
        <f>IF(ISNA(VLOOKUP(M233,#REF!,IF($E$5="BMG",3,2),0)),"",VLOOKUP(M233,#REF!,IF($E$5="BMG",3,2),0))</f>
        <v>#REF!</v>
      </c>
      <c r="K233" s="204" t="s">
        <v>1096</v>
      </c>
      <c r="L233" s="204" t="s">
        <v>278</v>
      </c>
      <c r="M233" s="204" t="s">
        <v>278</v>
      </c>
    </row>
    <row r="234" spans="2:16" x14ac:dyDescent="0.2">
      <c r="B234" s="44" t="s">
        <v>575</v>
      </c>
      <c r="C234" s="17" t="s">
        <v>805</v>
      </c>
      <c r="F234" s="100" t="e">
        <f>IF(ISNA(VLOOKUP(K234,#REF!,IF($E$5="BMG",3,2),0)),"",VLOOKUP(K234,#REF!,IF($E$5="BMG",3,2),0))</f>
        <v>#REF!</v>
      </c>
      <c r="G234" s="2" t="e">
        <f>IF(ISNA(VLOOKUP(L234,#REF!,IF($E$5="BMG",3,2),0)),"",VLOOKUP(L234,#REF!,IF($E$5="BMG",3,2),0))</f>
        <v>#REF!</v>
      </c>
      <c r="H234" s="2" t="e">
        <f>IF(ISNA(VLOOKUP(M234,#REF!,IF($E$5="BMG",3,2),0)),"",VLOOKUP(M234,#REF!,IF($E$5="BMG",3,2),0))</f>
        <v>#REF!</v>
      </c>
      <c r="K234" s="204" t="s">
        <v>1097</v>
      </c>
      <c r="L234" s="204" t="s">
        <v>279</v>
      </c>
      <c r="M234" s="204" t="s">
        <v>279</v>
      </c>
    </row>
    <row r="235" spans="2:16" x14ac:dyDescent="0.2">
      <c r="B235" s="44" t="s">
        <v>576</v>
      </c>
      <c r="C235" s="17" t="s">
        <v>809</v>
      </c>
      <c r="F235" s="100" t="e">
        <f>IF(ISNA(VLOOKUP(K235,#REF!,IF($E$5="BMG",3,2),0)),"",VLOOKUP(K235,#REF!,IF($E$5="BMG",3,2),0))</f>
        <v>#REF!</v>
      </c>
      <c r="G235" s="2" t="e">
        <f>IF(ISNA(VLOOKUP(L235,#REF!,IF($E$5="BMG",3,2),0)),"",VLOOKUP(L235,#REF!,IF($E$5="BMG",3,2),0))</f>
        <v>#REF!</v>
      </c>
      <c r="H235" s="2" t="e">
        <f>IF(ISNA(VLOOKUP(M235,#REF!,IF($E$5="BMG",3,2),0)),"",VLOOKUP(M235,#REF!,IF($E$5="BMG",3,2),0))</f>
        <v>#REF!</v>
      </c>
      <c r="K235" s="204" t="s">
        <v>1098</v>
      </c>
      <c r="L235" s="204" t="s">
        <v>280</v>
      </c>
      <c r="M235" s="204" t="s">
        <v>280</v>
      </c>
    </row>
    <row r="236" spans="2:16" x14ac:dyDescent="0.2">
      <c r="B236" s="44" t="s">
        <v>577</v>
      </c>
      <c r="C236" s="17" t="s">
        <v>782</v>
      </c>
      <c r="F236" s="100" t="e">
        <f>IF(ISNA(VLOOKUP(K236,#REF!,IF($E$5="BMG",3,2),0)),"",VLOOKUP(K236,#REF!,IF($E$5="BMG",3,2),0))</f>
        <v>#REF!</v>
      </c>
      <c r="G236" s="2" t="e">
        <f>IF(ISNA(VLOOKUP(L236,#REF!,IF($E$5="BMG",3,2),0)),"",VLOOKUP(L236,#REF!,IF($E$5="BMG",3,2),0))</f>
        <v>#REF!</v>
      </c>
      <c r="H236" s="2" t="e">
        <f>IF(ISNA(VLOOKUP(M236,#REF!,IF($E$5="BMG",3,2),0)),"",VLOOKUP(M236,#REF!,IF($E$5="BMG",3,2),0))</f>
        <v>#REF!</v>
      </c>
      <c r="K236" s="204" t="s">
        <v>1099</v>
      </c>
      <c r="L236" s="204" t="s">
        <v>281</v>
      </c>
      <c r="M236" s="204" t="s">
        <v>281</v>
      </c>
    </row>
    <row r="237" spans="2:16" x14ac:dyDescent="0.2">
      <c r="B237" s="44" t="s">
        <v>578</v>
      </c>
      <c r="C237" s="17" t="s">
        <v>783</v>
      </c>
      <c r="F237" s="100" t="e">
        <f>IF(ISNA(VLOOKUP(K237,#REF!,IF($E$5="BMG",3,2),0)),"",VLOOKUP(K237,#REF!,IF($E$5="BMG",3,2),0))</f>
        <v>#REF!</v>
      </c>
      <c r="G237" s="2" t="e">
        <f>IF(ISNA(VLOOKUP(L237,#REF!,IF($E$5="BMG",3,2),0)),"",VLOOKUP(L237,#REF!,IF($E$5="BMG",3,2),0))</f>
        <v>#REF!</v>
      </c>
      <c r="H237" s="2" t="e">
        <f>IF(ISNA(VLOOKUP(M237,#REF!,IF($E$5="BMG",3,2),0)),"",VLOOKUP(M237,#REF!,IF($E$5="BMG",3,2),0))</f>
        <v>#REF!</v>
      </c>
      <c r="K237" s="204" t="s">
        <v>1100</v>
      </c>
      <c r="L237" s="204" t="s">
        <v>282</v>
      </c>
      <c r="M237" s="204" t="s">
        <v>282</v>
      </c>
    </row>
    <row r="238" spans="2:16" x14ac:dyDescent="0.2">
      <c r="K238" s="204"/>
    </row>
    <row r="239" spans="2:16" s="13" customFormat="1" x14ac:dyDescent="0.2">
      <c r="B239" s="62">
        <v>9</v>
      </c>
      <c r="C239" s="60" t="s">
        <v>27</v>
      </c>
      <c r="D239" s="60"/>
      <c r="E239" s="95"/>
      <c r="F239" s="96"/>
      <c r="G239" s="95" t="s">
        <v>67</v>
      </c>
      <c r="H239" s="96">
        <v>99</v>
      </c>
      <c r="I239" s="17"/>
      <c r="K239" s="207"/>
      <c r="L239" s="204"/>
      <c r="M239" s="208"/>
      <c r="N239" s="209"/>
      <c r="O239" s="209"/>
      <c r="P239" s="209"/>
    </row>
    <row r="240" spans="2:16" x14ac:dyDescent="0.2">
      <c r="C240" s="20" t="s">
        <v>17</v>
      </c>
      <c r="D240" s="20"/>
      <c r="K240" s="204"/>
    </row>
    <row r="241" spans="2:16" x14ac:dyDescent="0.2">
      <c r="F241" s="97" t="s">
        <v>72</v>
      </c>
      <c r="G241" s="98" t="s">
        <v>73</v>
      </c>
      <c r="H241" s="98" t="s">
        <v>74</v>
      </c>
      <c r="K241" s="204"/>
    </row>
    <row r="242" spans="2:16" x14ac:dyDescent="0.2">
      <c r="B242" s="44" t="s">
        <v>579</v>
      </c>
      <c r="C242" s="17" t="s">
        <v>160</v>
      </c>
      <c r="F242" s="99" t="e">
        <f>IF(ISNA(VLOOKUP(K242,#REF!,IF($E$5="BMG",3,2),0)),"",VLOOKUP(K242,#REF!,IF($E$5="BMG",3,2),0))</f>
        <v>#REF!</v>
      </c>
      <c r="G242" s="4" t="e">
        <f>IF(ISNA(VLOOKUP(L242,#REF!,IF($E$5="BMG",3,2),0)),"",VLOOKUP(L242,#REF!,IF($E$5="BMG",3,2),0))</f>
        <v>#REF!</v>
      </c>
      <c r="H242" s="4" t="e">
        <f>IF(ISNA(VLOOKUP(M242,#REF!,IF($E$5="BMG",3,2),0)),"",VLOOKUP(M242,#REF!,IF($E$5="BMG",3,2),0))</f>
        <v>#REF!</v>
      </c>
      <c r="K242" s="204" t="s">
        <v>1101</v>
      </c>
      <c r="L242" s="204" t="s">
        <v>283</v>
      </c>
      <c r="M242" s="204" t="s">
        <v>283</v>
      </c>
    </row>
    <row r="243" spans="2:16" x14ac:dyDescent="0.2">
      <c r="B243" s="44" t="s">
        <v>580</v>
      </c>
      <c r="C243" s="17" t="s">
        <v>805</v>
      </c>
      <c r="F243" s="100" t="e">
        <f>IF(ISNA(VLOOKUP(K243,#REF!,IF($E$5="BMG",3,2),0)),"",VLOOKUP(K243,#REF!,IF($E$5="BMG",3,2),0))</f>
        <v>#REF!</v>
      </c>
      <c r="G243" s="2" t="e">
        <f>IF(ISNA(VLOOKUP(L243,#REF!,IF($E$5="BMG",3,2),0)),"",VLOOKUP(L243,#REF!,IF($E$5="BMG",3,2),0))</f>
        <v>#REF!</v>
      </c>
      <c r="H243" s="2" t="e">
        <f>IF(ISNA(VLOOKUP(M243,#REF!,IF($E$5="BMG",3,2),0)),"",VLOOKUP(M243,#REF!,IF($E$5="BMG",3,2),0))</f>
        <v>#REF!</v>
      </c>
      <c r="K243" s="204" t="s">
        <v>1102</v>
      </c>
      <c r="L243" s="204" t="s">
        <v>284</v>
      </c>
      <c r="M243" s="204" t="s">
        <v>284</v>
      </c>
    </row>
    <row r="244" spans="2:16" x14ac:dyDescent="0.2">
      <c r="B244" s="44" t="s">
        <v>581</v>
      </c>
      <c r="C244" s="17" t="s">
        <v>809</v>
      </c>
      <c r="F244" s="100" t="e">
        <f>IF(ISNA(VLOOKUP(K244,#REF!,IF($E$5="BMG",3,2),0)),"",VLOOKUP(K244,#REF!,IF($E$5="BMG",3,2),0))</f>
        <v>#REF!</v>
      </c>
      <c r="G244" s="2" t="e">
        <f>IF(ISNA(VLOOKUP(L244,#REF!,IF($E$5="BMG",3,2),0)),"",VLOOKUP(L244,#REF!,IF($E$5="BMG",3,2),0))</f>
        <v>#REF!</v>
      </c>
      <c r="H244" s="2" t="e">
        <f>IF(ISNA(VLOOKUP(M244,#REF!,IF($E$5="BMG",3,2),0)),"",VLOOKUP(M244,#REF!,IF($E$5="BMG",3,2),0))</f>
        <v>#REF!</v>
      </c>
      <c r="K244" s="204" t="s">
        <v>1103</v>
      </c>
      <c r="L244" s="204" t="s">
        <v>285</v>
      </c>
      <c r="M244" s="204" t="s">
        <v>285</v>
      </c>
    </row>
    <row r="245" spans="2:16" x14ac:dyDescent="0.2">
      <c r="B245" s="44" t="s">
        <v>582</v>
      </c>
      <c r="C245" s="17" t="s">
        <v>784</v>
      </c>
      <c r="F245" s="100" t="e">
        <f>IF(ISNA(VLOOKUP(K245,#REF!,IF($E$5="BMG",3,2),0)),"",VLOOKUP(K245,#REF!,IF($E$5="BMG",3,2),0))</f>
        <v>#REF!</v>
      </c>
      <c r="G245" s="2" t="e">
        <f>IF(ISNA(VLOOKUP(L245,#REF!,IF($E$5="BMG",3,2),0)),"",VLOOKUP(L245,#REF!,IF($E$5="BMG",3,2),0))</f>
        <v>#REF!</v>
      </c>
      <c r="H245" s="2" t="e">
        <f>IF(ISNA(VLOOKUP(M245,#REF!,IF($E$5="BMG",3,2),0)),"",VLOOKUP(M245,#REF!,IF($E$5="BMG",3,2),0))</f>
        <v>#REF!</v>
      </c>
      <c r="K245" s="204" t="s">
        <v>1104</v>
      </c>
      <c r="L245" s="204" t="s">
        <v>286</v>
      </c>
      <c r="M245" s="204" t="s">
        <v>286</v>
      </c>
    </row>
    <row r="246" spans="2:16" x14ac:dyDescent="0.2">
      <c r="B246" s="44" t="s">
        <v>583</v>
      </c>
      <c r="C246" s="17" t="s">
        <v>785</v>
      </c>
      <c r="F246" s="100" t="e">
        <f>IF(ISNA(VLOOKUP(K246,#REF!,IF($E$5="BMG",3,2),0)),"",VLOOKUP(K246,#REF!,IF($E$5="BMG",3,2),0))</f>
        <v>#REF!</v>
      </c>
      <c r="G246" s="2" t="e">
        <f>IF(ISNA(VLOOKUP(L246,#REF!,IF($E$5="BMG",3,2),0)),"",VLOOKUP(L246,#REF!,IF($E$5="BMG",3,2),0))</f>
        <v>#REF!</v>
      </c>
      <c r="H246" s="2" t="e">
        <f>IF(ISNA(VLOOKUP(M246,#REF!,IF($E$5="BMG",3,2),0)),"",VLOOKUP(M246,#REF!,IF($E$5="BMG",3,2),0))</f>
        <v>#REF!</v>
      </c>
      <c r="K246" s="204" t="s">
        <v>1105</v>
      </c>
      <c r="L246" s="204" t="s">
        <v>287</v>
      </c>
      <c r="M246" s="204" t="s">
        <v>287</v>
      </c>
    </row>
    <row r="247" spans="2:16" x14ac:dyDescent="0.2">
      <c r="K247" s="204"/>
    </row>
    <row r="248" spans="2:16" s="13" customFormat="1" x14ac:dyDescent="0.2">
      <c r="B248" s="62">
        <v>10</v>
      </c>
      <c r="C248" s="60" t="s">
        <v>28</v>
      </c>
      <c r="D248" s="60"/>
      <c r="E248" s="95"/>
      <c r="F248" s="96"/>
      <c r="G248" s="95" t="s">
        <v>67</v>
      </c>
      <c r="H248" s="96">
        <v>99</v>
      </c>
      <c r="I248" s="17"/>
      <c r="K248" s="207"/>
      <c r="L248" s="204"/>
      <c r="M248" s="208"/>
      <c r="N248" s="209"/>
      <c r="O248" s="209"/>
      <c r="P248" s="209"/>
    </row>
    <row r="249" spans="2:16" x14ac:dyDescent="0.2">
      <c r="C249" s="20" t="s">
        <v>324</v>
      </c>
      <c r="D249" s="20"/>
      <c r="K249" s="204"/>
    </row>
    <row r="250" spans="2:16" x14ac:dyDescent="0.2">
      <c r="F250" s="97" t="s">
        <v>72</v>
      </c>
      <c r="G250" s="98" t="s">
        <v>73</v>
      </c>
      <c r="H250" s="98" t="s">
        <v>74</v>
      </c>
      <c r="K250" s="204"/>
    </row>
    <row r="251" spans="2:16" x14ac:dyDescent="0.2">
      <c r="B251" s="44" t="s">
        <v>584</v>
      </c>
      <c r="C251" s="17" t="s">
        <v>160</v>
      </c>
      <c r="F251" s="99" t="e">
        <f>IF(ISNA(VLOOKUP(K251,#REF!,IF($E$5="BMG",3,2),0)),"",VLOOKUP(K251,#REF!,IF($E$5="BMG",3,2),0))</f>
        <v>#REF!</v>
      </c>
      <c r="G251" s="4" t="e">
        <f>IF(ISNA(VLOOKUP(L251,#REF!,IF($E$5="BMG",3,2),0)),"",VLOOKUP(L251,#REF!,IF($E$5="BMG",3,2),0))</f>
        <v>#REF!</v>
      </c>
      <c r="H251" s="4" t="e">
        <f>IF(ISNA(VLOOKUP(M251,#REF!,IF($E$5="BMG",3,2),0)),"",VLOOKUP(M251,#REF!,IF($E$5="BMG",3,2),0))</f>
        <v>#REF!</v>
      </c>
      <c r="K251" s="204" t="s">
        <v>1106</v>
      </c>
      <c r="L251" s="204" t="s">
        <v>288</v>
      </c>
      <c r="M251" s="204" t="s">
        <v>288</v>
      </c>
    </row>
    <row r="252" spans="2:16" x14ac:dyDescent="0.2">
      <c r="B252" s="44" t="s">
        <v>585</v>
      </c>
      <c r="C252" s="17" t="s">
        <v>730</v>
      </c>
      <c r="E252" s="19"/>
      <c r="F252" s="99" t="e">
        <f>IF(ISNA(VLOOKUP(K252,#REF!,IF($E$5="BMG",3,2),0)),"",VLOOKUP(K252,#REF!,IF($E$5="BMG",3,2),0))</f>
        <v>#REF!</v>
      </c>
      <c r="G252" s="4" t="e">
        <f>IF(ISNA(VLOOKUP(L252,#REF!,IF($E$5="BMG",3,2),0)),"",VLOOKUP(L252,#REF!,IF($E$5="BMG",3,2),0))</f>
        <v>#REF!</v>
      </c>
      <c r="H252" s="4" t="e">
        <f>IF(ISNA(VLOOKUP(M252,#REF!,IF($E$5="BMG",3,2),0)),"",VLOOKUP(M252,#REF!,IF($E$5="BMG",3,2),0))</f>
        <v>#REF!</v>
      </c>
      <c r="K252" s="204" t="s">
        <v>1107</v>
      </c>
      <c r="L252" s="204" t="s">
        <v>289</v>
      </c>
      <c r="M252" s="204" t="s">
        <v>289</v>
      </c>
    </row>
    <row r="253" spans="2:16" x14ac:dyDescent="0.2">
      <c r="B253" s="44" t="s">
        <v>586</v>
      </c>
      <c r="C253" s="17" t="s">
        <v>805</v>
      </c>
      <c r="E253" s="19"/>
      <c r="F253" s="99" t="e">
        <f>IF(ISNA(VLOOKUP(K253,#REF!,IF($E$5="BMG",3,2),0)),"",VLOOKUP(K253,#REF!,IF($E$5="BMG",3,2),0))</f>
        <v>#REF!</v>
      </c>
      <c r="G253" s="4" t="e">
        <f>IF(ISNA(VLOOKUP(L253,#REF!,IF($E$5="BMG",3,2),0)),"",VLOOKUP(L253,#REF!,IF($E$5="BMG",3,2),0))</f>
        <v>#REF!</v>
      </c>
      <c r="H253" s="4" t="e">
        <f>IF(ISNA(VLOOKUP(M253,#REF!,IF($E$5="BMG",3,2),0)),"",VLOOKUP(M253,#REF!,IF($E$5="BMG",3,2),0))</f>
        <v>#REF!</v>
      </c>
      <c r="K253" s="204" t="s">
        <v>1108</v>
      </c>
      <c r="L253" s="204" t="s">
        <v>290</v>
      </c>
      <c r="M253" s="204" t="s">
        <v>290</v>
      </c>
    </row>
    <row r="254" spans="2:16" x14ac:dyDescent="0.2">
      <c r="B254" s="44" t="s">
        <v>816</v>
      </c>
      <c r="C254" s="17" t="s">
        <v>809</v>
      </c>
      <c r="E254" s="19"/>
      <c r="F254" s="99" t="e">
        <f>IF(ISNA(VLOOKUP(K254,#REF!,IF($E$5="BMG",3,2),0)),"",VLOOKUP(K254,#REF!,IF($E$5="BMG",3,2),0))</f>
        <v>#REF!</v>
      </c>
      <c r="G254" s="4" t="e">
        <f>IF(ISNA(VLOOKUP(L254,#REF!,IF($E$5="BMG",3,2),0)),"",VLOOKUP(L254,#REF!,IF($E$5="BMG",3,2),0))</f>
        <v>#REF!</v>
      </c>
      <c r="H254" s="4" t="e">
        <f>IF(ISNA(VLOOKUP(M254,#REF!,IF($E$5="BMG",3,2),0)),"",VLOOKUP(M254,#REF!,IF($E$5="BMG",3,2),0))</f>
        <v>#REF!</v>
      </c>
      <c r="K254" s="204" t="s">
        <v>1109</v>
      </c>
      <c r="L254" s="204" t="s">
        <v>291</v>
      </c>
      <c r="M254" s="204" t="s">
        <v>291</v>
      </c>
    </row>
    <row r="255" spans="2:16" x14ac:dyDescent="0.2">
      <c r="B255" s="44" t="s">
        <v>587</v>
      </c>
      <c r="C255" s="17" t="s">
        <v>786</v>
      </c>
      <c r="E255" s="19"/>
      <c r="F255" s="99" t="e">
        <f>IF(ISNA(VLOOKUP(K255,#REF!,IF($E$5="BMG",3,2),0)),"",VLOOKUP(K255,#REF!,IF($E$5="BMG",3,2),0))</f>
        <v>#REF!</v>
      </c>
      <c r="G255" s="4" t="e">
        <f>IF(ISNA(VLOOKUP(L255,#REF!,IF($E$5="BMG",3,2),0)),"",VLOOKUP(L255,#REF!,IF($E$5="BMG",3,2),0))</f>
        <v>#REF!</v>
      </c>
      <c r="H255" s="4" t="e">
        <f>IF(ISNA(VLOOKUP(M255,#REF!,IF($E$5="BMG",3,2),0)),"",VLOOKUP(M255,#REF!,IF($E$5="BMG",3,2),0))</f>
        <v>#REF!</v>
      </c>
      <c r="K255" s="204" t="s">
        <v>1110</v>
      </c>
      <c r="L255" s="204" t="s">
        <v>292</v>
      </c>
      <c r="M255" s="204" t="s">
        <v>292</v>
      </c>
    </row>
    <row r="256" spans="2:16" x14ac:dyDescent="0.2">
      <c r="B256" s="44" t="s">
        <v>588</v>
      </c>
      <c r="C256" s="17" t="s">
        <v>787</v>
      </c>
      <c r="E256" s="19"/>
      <c r="F256" s="99" t="e">
        <f>IF(ISNA(VLOOKUP(K256,#REF!,IF($E$5="BMG",3,2),0)),"",VLOOKUP(K256,#REF!,IF($E$5="BMG",3,2),0))</f>
        <v>#REF!</v>
      </c>
      <c r="G256" s="4" t="e">
        <f>IF(ISNA(VLOOKUP(L256,#REF!,IF($E$5="BMG",3,2),0)),"",VLOOKUP(L256,#REF!,IF($E$5="BMG",3,2),0))</f>
        <v>#REF!</v>
      </c>
      <c r="H256" s="4" t="e">
        <f>IF(ISNA(VLOOKUP(M256,#REF!,IF($E$5="BMG",3,2),0)),"",VLOOKUP(M256,#REF!,IF($E$5="BMG",3,2),0))</f>
        <v>#REF!</v>
      </c>
      <c r="K256" s="204" t="s">
        <v>1111</v>
      </c>
      <c r="L256" s="204" t="s">
        <v>293</v>
      </c>
      <c r="M256" s="204" t="s">
        <v>293</v>
      </c>
    </row>
    <row r="257" spans="2:16" x14ac:dyDescent="0.2">
      <c r="B257" s="44" t="s">
        <v>589</v>
      </c>
      <c r="C257" s="17" t="s">
        <v>730</v>
      </c>
      <c r="E257" s="19"/>
      <c r="F257" s="99" t="e">
        <f>IF(ISNA(VLOOKUP(K257,#REF!,IF($E$5="BMG",3,2),0)),"",VLOOKUP(K257,#REF!,IF($E$5="BMG",3,2),0))</f>
        <v>#REF!</v>
      </c>
      <c r="G257" s="4" t="e">
        <f>IF(ISNA(VLOOKUP(L257,#REF!,IF($E$5="BMG",3,2),0)),"",VLOOKUP(L257,#REF!,IF($E$5="BMG",3,2),0))</f>
        <v>#REF!</v>
      </c>
      <c r="H257" s="4" t="e">
        <f>IF(ISNA(VLOOKUP(M257,#REF!,IF($E$5="BMG",3,2),0)),"",VLOOKUP(M257,#REF!,IF($E$5="BMG",3,2),0))</f>
        <v>#REF!</v>
      </c>
      <c r="K257" s="204" t="s">
        <v>1112</v>
      </c>
      <c r="L257" s="204" t="s">
        <v>294</v>
      </c>
      <c r="M257" s="204" t="s">
        <v>294</v>
      </c>
    </row>
    <row r="258" spans="2:16" x14ac:dyDescent="0.2">
      <c r="B258" s="44" t="s">
        <v>590</v>
      </c>
      <c r="C258" s="17" t="s">
        <v>807</v>
      </c>
      <c r="E258" s="19"/>
      <c r="F258" s="99" t="e">
        <f>IF(ISNA(VLOOKUP(K258,#REF!,IF($E$5="BMG",3,2),0)),"",VLOOKUP(K258,#REF!,IF($E$5="BMG",3,2),0))</f>
        <v>#REF!</v>
      </c>
      <c r="G258" s="4" t="e">
        <f>IF(ISNA(VLOOKUP(L258,#REF!,IF($E$5="BMG",3,2),0)),"",VLOOKUP(L258,#REF!,IF($E$5="BMG",3,2),0))</f>
        <v>#REF!</v>
      </c>
      <c r="H258" s="4" t="e">
        <f>IF(ISNA(VLOOKUP(M258,#REF!,IF($E$5="BMG",3,2),0)),"",VLOOKUP(M258,#REF!,IF($E$5="BMG",3,2),0))</f>
        <v>#REF!</v>
      </c>
      <c r="K258" s="204" t="s">
        <v>1113</v>
      </c>
      <c r="L258" s="204" t="s">
        <v>295</v>
      </c>
      <c r="M258" s="204" t="s">
        <v>295</v>
      </c>
    </row>
    <row r="259" spans="2:16" x14ac:dyDescent="0.2">
      <c r="B259" s="44" t="s">
        <v>801</v>
      </c>
      <c r="C259" s="17" t="s">
        <v>810</v>
      </c>
      <c r="E259" s="19"/>
      <c r="F259" s="99" t="e">
        <f>IF(ISNA(VLOOKUP(K259,#REF!,IF($E$5="BMG",3,2),0)),"",VLOOKUP(K259,#REF!,IF($E$5="BMG",3,2),0))</f>
        <v>#REF!</v>
      </c>
      <c r="G259" s="4" t="e">
        <f>IF(ISNA(VLOOKUP(L259,#REF!,IF($E$5="BMG",3,2),0)),"",VLOOKUP(L259,#REF!,IF($E$5="BMG",3,2),0))</f>
        <v>#REF!</v>
      </c>
      <c r="H259" s="4" t="e">
        <f>IF(ISNA(VLOOKUP(M259,#REF!,IF($E$5="BMG",3,2),0)),"",VLOOKUP(M259,#REF!,IF($E$5="BMG",3,2),0))</f>
        <v>#REF!</v>
      </c>
      <c r="K259" s="204" t="s">
        <v>1114</v>
      </c>
      <c r="L259" s="204" t="s">
        <v>296</v>
      </c>
      <c r="M259" s="204" t="s">
        <v>296</v>
      </c>
    </row>
    <row r="260" spans="2:16" x14ac:dyDescent="0.2">
      <c r="B260" s="44" t="s">
        <v>591</v>
      </c>
      <c r="C260" s="17" t="s">
        <v>412</v>
      </c>
      <c r="E260" s="19"/>
      <c r="F260" s="99" t="e">
        <f>IF(ISNA(VLOOKUP(K260,#REF!,IF($E$5="BMG",3,2),0)),"",VLOOKUP(K260,#REF!,IF($E$5="BMG",3,2),0))</f>
        <v>#REF!</v>
      </c>
      <c r="G260" s="4" t="e">
        <f>IF(ISNA(VLOOKUP(L260,#REF!,IF($E$5="BMG",3,2),0)),"",VLOOKUP(L260,#REF!,IF($E$5="BMG",3,2),0))</f>
        <v>#REF!</v>
      </c>
      <c r="H260" s="4" t="e">
        <f>IF(ISNA(VLOOKUP(M260,#REF!,IF($E$5="BMG",3,2),0)),"",VLOOKUP(M260,#REF!,IF($E$5="BMG",3,2),0))</f>
        <v>#REF!</v>
      </c>
      <c r="K260" s="204" t="s">
        <v>1115</v>
      </c>
      <c r="L260" s="204" t="s">
        <v>297</v>
      </c>
      <c r="M260" s="204" t="s">
        <v>297</v>
      </c>
    </row>
    <row r="261" spans="2:16" x14ac:dyDescent="0.2">
      <c r="B261" s="44" t="s">
        <v>592</v>
      </c>
      <c r="C261" s="17" t="s">
        <v>413</v>
      </c>
      <c r="E261" s="19"/>
      <c r="F261" s="99" t="e">
        <f>IF(ISNA(VLOOKUP(K261,#REF!,IF($E$5="BMG",3,2),0)),"",VLOOKUP(K261,#REF!,IF($E$5="BMG",3,2),0))</f>
        <v>#REF!</v>
      </c>
      <c r="G261" s="4" t="e">
        <f>IF(ISNA(VLOOKUP(L261,#REF!,IF($E$5="BMG",3,2),0)),"",VLOOKUP(L261,#REF!,IF($E$5="BMG",3,2),0))</f>
        <v>#REF!</v>
      </c>
      <c r="H261" s="4" t="e">
        <f>IF(ISNA(VLOOKUP(M261,#REF!,IF($E$5="BMG",3,2),0)),"",VLOOKUP(M261,#REF!,IF($E$5="BMG",3,2),0))</f>
        <v>#REF!</v>
      </c>
      <c r="K261" s="204" t="s">
        <v>1116</v>
      </c>
      <c r="L261" s="204" t="s">
        <v>298</v>
      </c>
      <c r="M261" s="204" t="s">
        <v>298</v>
      </c>
    </row>
    <row r="263" spans="2:16" s="13" customFormat="1" x14ac:dyDescent="0.2">
      <c r="B263" s="62">
        <v>11</v>
      </c>
      <c r="C263" s="60" t="s">
        <v>29</v>
      </c>
      <c r="D263" s="60"/>
      <c r="E263" s="95"/>
      <c r="F263" s="96"/>
      <c r="G263" s="95" t="s">
        <v>67</v>
      </c>
      <c r="H263" s="96">
        <v>99</v>
      </c>
      <c r="I263" s="17"/>
      <c r="K263" s="207"/>
      <c r="L263" s="204"/>
      <c r="M263" s="208"/>
      <c r="N263" s="209"/>
      <c r="O263" s="209"/>
      <c r="P263" s="209"/>
    </row>
    <row r="264" spans="2:16" x14ac:dyDescent="0.2">
      <c r="C264" s="20" t="s">
        <v>324</v>
      </c>
      <c r="D264" s="20"/>
    </row>
    <row r="265" spans="2:16" x14ac:dyDescent="0.2">
      <c r="E265" s="19"/>
      <c r="F265" s="97" t="s">
        <v>72</v>
      </c>
      <c r="G265" s="98" t="s">
        <v>73</v>
      </c>
      <c r="H265" s="98" t="s">
        <v>74</v>
      </c>
      <c r="K265" s="204"/>
    </row>
    <row r="266" spans="2:16" x14ac:dyDescent="0.2">
      <c r="B266" s="44" t="s">
        <v>593</v>
      </c>
      <c r="C266" s="17" t="s">
        <v>747</v>
      </c>
      <c r="E266" s="19"/>
      <c r="F266" s="99" t="e">
        <f>IF(ISNA(VLOOKUP(K266,#REF!,IF($E$5="BMG",3,2),0)),"",VLOOKUP(K266,#REF!,IF($E$5="BMG",3,2),0))</f>
        <v>#REF!</v>
      </c>
      <c r="G266" s="4" t="e">
        <f>IF(ISNA(VLOOKUP(L266,#REF!,IF($E$5="BMG",3,2),0)),"",VLOOKUP(L266,#REF!,IF($E$5="BMG",3,2),0))</f>
        <v>#REF!</v>
      </c>
      <c r="H266" s="4" t="e">
        <f>IF(ISNA(VLOOKUP(M266,#REF!,IF($E$5="BMG",3,2),0)),"",VLOOKUP(M266,#REF!,IF($E$5="BMG",3,2),0))</f>
        <v>#REF!</v>
      </c>
      <c r="K266" s="204" t="s">
        <v>1117</v>
      </c>
      <c r="L266" s="204" t="s">
        <v>299</v>
      </c>
      <c r="M266" s="204" t="s">
        <v>299</v>
      </c>
    </row>
    <row r="267" spans="2:16" x14ac:dyDescent="0.2">
      <c r="B267" s="44" t="s">
        <v>594</v>
      </c>
      <c r="C267" s="17" t="s">
        <v>779</v>
      </c>
      <c r="E267" s="19" t="s">
        <v>16</v>
      </c>
      <c r="F267" s="99" t="e">
        <f>IF(ISNA(VLOOKUP(K267,#REF!,IF($E$5="BMG",3,2),0)),"",VLOOKUP(K267,#REF!,IF($E$5="BMG",3,2),0))</f>
        <v>#REF!</v>
      </c>
      <c r="G267" s="4" t="e">
        <f>IF(ISNA(VLOOKUP(L267,#REF!,IF($E$5="BMG",3,2),0)),"",VLOOKUP(L267,#REF!,IF($E$5="BMG",3,2),0))</f>
        <v>#REF!</v>
      </c>
      <c r="H267" s="4" t="e">
        <f>IF(ISNA(VLOOKUP(M267,#REF!,IF($E$5="BMG",3,2),0)),"",VLOOKUP(M267,#REF!,IF($E$5="BMG",3,2),0))</f>
        <v>#REF!</v>
      </c>
      <c r="K267" s="204" t="s">
        <v>1118</v>
      </c>
      <c r="L267" s="204" t="s">
        <v>300</v>
      </c>
      <c r="M267" s="204" t="s">
        <v>300</v>
      </c>
    </row>
    <row r="268" spans="2:16" x14ac:dyDescent="0.2">
      <c r="B268" s="44" t="s">
        <v>595</v>
      </c>
      <c r="C268" s="17" t="s">
        <v>968</v>
      </c>
      <c r="E268" s="19" t="s">
        <v>16</v>
      </c>
      <c r="F268" s="99" t="e">
        <f>IF(ISNA(VLOOKUP(K268,#REF!,IF($E$5="BMG",3,2),0)),"",VLOOKUP(K268,#REF!,IF($E$5="BMG",3,2),0))</f>
        <v>#REF!</v>
      </c>
      <c r="G268" s="4" t="e">
        <f>IF(ISNA(VLOOKUP(L268,#REF!,IF($E$5="BMG",3,2),0)),"",VLOOKUP(L268,#REF!,IF($E$5="BMG",3,2),0))</f>
        <v>#REF!</v>
      </c>
      <c r="H268" s="4" t="e">
        <f>IF(ISNA(VLOOKUP(M268,#REF!,IF($E$5="BMG",3,2),0)),"",VLOOKUP(M268,#REF!,IF($E$5="BMG",3,2),0))</f>
        <v>#REF!</v>
      </c>
      <c r="K268" s="204" t="s">
        <v>1119</v>
      </c>
      <c r="L268" s="204" t="s">
        <v>301</v>
      </c>
      <c r="M268" s="204" t="s">
        <v>301</v>
      </c>
    </row>
    <row r="269" spans="2:16" x14ac:dyDescent="0.2">
      <c r="B269" s="44" t="s">
        <v>596</v>
      </c>
      <c r="C269" s="17" t="s">
        <v>779</v>
      </c>
      <c r="E269" s="19" t="s">
        <v>18</v>
      </c>
      <c r="F269" s="99" t="e">
        <f>IF(ISNA(VLOOKUP(K269,#REF!,IF($E$5="BMG",3,2),0)),"",VLOOKUP(K269,#REF!,IF($E$5="BMG",3,2),0))</f>
        <v>#REF!</v>
      </c>
      <c r="G269" s="4" t="e">
        <f>IF(ISNA(VLOOKUP(L269,#REF!,IF($E$5="BMG",3,2),0)),"",VLOOKUP(L269,#REF!,IF($E$5="BMG",3,2),0))</f>
        <v>#REF!</v>
      </c>
      <c r="H269" s="4" t="e">
        <f>IF(ISNA(VLOOKUP(M269,#REF!,IF($E$5="BMG",3,2),0)),"",VLOOKUP(M269,#REF!,IF($E$5="BMG",3,2),0))</f>
        <v>#REF!</v>
      </c>
      <c r="K269" s="204" t="s">
        <v>1120</v>
      </c>
      <c r="L269" s="204" t="s">
        <v>302</v>
      </c>
      <c r="M269" s="204" t="s">
        <v>302</v>
      </c>
    </row>
    <row r="270" spans="2:16" x14ac:dyDescent="0.2">
      <c r="B270" s="44" t="s">
        <v>597</v>
      </c>
      <c r="C270" s="17" t="s">
        <v>968</v>
      </c>
      <c r="E270" s="19" t="s">
        <v>18</v>
      </c>
      <c r="F270" s="99" t="e">
        <f>IF(ISNA(VLOOKUP(K270,#REF!,IF($E$5="BMG",3,2),0)),"",VLOOKUP(K270,#REF!,IF($E$5="BMG",3,2),0))</f>
        <v>#REF!</v>
      </c>
      <c r="G270" s="4" t="e">
        <f>IF(ISNA(VLOOKUP(L270,#REF!,IF($E$5="BMG",3,2),0)),"",VLOOKUP(L270,#REF!,IF($E$5="BMG",3,2),0))</f>
        <v>#REF!</v>
      </c>
      <c r="H270" s="4" t="e">
        <f>IF(ISNA(VLOOKUP(M270,#REF!,IF($E$5="BMG",3,2),0)),"",VLOOKUP(M270,#REF!,IF($E$5="BMG",3,2),0))</f>
        <v>#REF!</v>
      </c>
      <c r="K270" s="204" t="s">
        <v>1121</v>
      </c>
      <c r="L270" s="204" t="s">
        <v>303</v>
      </c>
      <c r="M270" s="204" t="s">
        <v>303</v>
      </c>
    </row>
    <row r="271" spans="2:16" x14ac:dyDescent="0.2">
      <c r="E271" s="19"/>
      <c r="K271" s="204"/>
    </row>
    <row r="272" spans="2:16" s="13" customFormat="1" x14ac:dyDescent="0.2">
      <c r="B272" s="62">
        <v>12</v>
      </c>
      <c r="C272" s="60" t="s">
        <v>30</v>
      </c>
      <c r="D272" s="60"/>
      <c r="E272" s="95"/>
      <c r="F272" s="96"/>
      <c r="G272" s="95" t="s">
        <v>67</v>
      </c>
      <c r="H272" s="96">
        <v>99</v>
      </c>
      <c r="I272" s="17"/>
      <c r="K272" s="207"/>
      <c r="L272" s="204"/>
      <c r="M272" s="208"/>
      <c r="N272" s="209"/>
      <c r="O272" s="209"/>
      <c r="P272" s="209"/>
    </row>
    <row r="273" spans="2:16" x14ac:dyDescent="0.2">
      <c r="C273" s="20" t="s">
        <v>17</v>
      </c>
      <c r="D273" s="20"/>
      <c r="K273" s="204"/>
    </row>
    <row r="274" spans="2:16" x14ac:dyDescent="0.2">
      <c r="E274" s="19"/>
      <c r="F274" s="97" t="s">
        <v>72</v>
      </c>
      <c r="G274" s="98" t="s">
        <v>73</v>
      </c>
      <c r="H274" s="98" t="s">
        <v>74</v>
      </c>
      <c r="K274" s="204"/>
    </row>
    <row r="275" spans="2:16" x14ac:dyDescent="0.2">
      <c r="B275" s="44" t="s">
        <v>598</v>
      </c>
      <c r="C275" s="17" t="s">
        <v>748</v>
      </c>
      <c r="E275" s="19"/>
      <c r="F275" s="99" t="e">
        <f>IF(ISNA(VLOOKUP(K275,#REF!,IF($E$5="BMG",3,2),0)),"",VLOOKUP(K275,#REF!,IF($E$5="BMG",3,2),0))</f>
        <v>#REF!</v>
      </c>
      <c r="G275" s="4" t="e">
        <f>IF(ISNA(VLOOKUP(L275,#REF!,IF($E$5="BMG",3,2),0)),"",VLOOKUP(L275,#REF!,IF($E$5="BMG",3,2),0))</f>
        <v>#REF!</v>
      </c>
      <c r="H275" s="4" t="e">
        <f>IF(ISNA(VLOOKUP(M275,#REF!,IF($E$5="BMG",3,2),0)),"",VLOOKUP(M275,#REF!,IF($E$5="BMG",3,2),0))</f>
        <v>#REF!</v>
      </c>
      <c r="K275" s="204" t="s">
        <v>1122</v>
      </c>
      <c r="L275" s="204" t="s">
        <v>304</v>
      </c>
      <c r="M275" s="204" t="s">
        <v>304</v>
      </c>
    </row>
    <row r="276" spans="2:16" x14ac:dyDescent="0.2">
      <c r="B276" s="44" t="s">
        <v>599</v>
      </c>
      <c r="C276" s="17" t="s">
        <v>780</v>
      </c>
      <c r="E276" s="19"/>
      <c r="F276" s="100" t="e">
        <f>IF(ISNA(VLOOKUP(K276,#REF!,IF($E$5="BMG",3,2),0)),"",VLOOKUP(K276,#REF!,IF($E$5="BMG",3,2),0))</f>
        <v>#REF!</v>
      </c>
      <c r="G276" s="2" t="e">
        <f>IF(ISNA(VLOOKUP(L276,#REF!,IF($E$5="BMG",3,2),0)),"",VLOOKUP(L276,#REF!,IF($E$5="BMG",3,2),0))</f>
        <v>#REF!</v>
      </c>
      <c r="H276" s="2" t="e">
        <f>IF(ISNA(VLOOKUP(M276,#REF!,IF($E$5="BMG",3,2),0)),"",VLOOKUP(M276,#REF!,IF($E$5="BMG",3,2),0))</f>
        <v>#REF!</v>
      </c>
      <c r="K276" s="204" t="s">
        <v>1123</v>
      </c>
      <c r="L276" s="204" t="s">
        <v>305</v>
      </c>
      <c r="M276" s="204" t="s">
        <v>305</v>
      </c>
    </row>
    <row r="277" spans="2:16" x14ac:dyDescent="0.2">
      <c r="B277" s="44" t="s">
        <v>600</v>
      </c>
      <c r="C277" s="17" t="s">
        <v>969</v>
      </c>
      <c r="E277" s="19"/>
      <c r="F277" s="100" t="e">
        <f>IF(ISNA(VLOOKUP(K277,#REF!,IF($E$5="BMG",3,2),0)),"",VLOOKUP(K277,#REF!,IF($E$5="BMG",3,2),0))</f>
        <v>#REF!</v>
      </c>
      <c r="G277" s="2" t="e">
        <f>IF(ISNA(VLOOKUP(L277,#REF!,IF($E$5="BMG",3,2),0)),"",VLOOKUP(L277,#REF!,IF($E$5="BMG",3,2),0))</f>
        <v>#REF!</v>
      </c>
      <c r="H277" s="2" t="e">
        <f>IF(ISNA(VLOOKUP(M277,#REF!,IF($E$5="BMG",3,2),0)),"",VLOOKUP(M277,#REF!,IF($E$5="BMG",3,2),0))</f>
        <v>#REF!</v>
      </c>
      <c r="K277" s="204" t="s">
        <v>1124</v>
      </c>
      <c r="L277" s="204" t="s">
        <v>306</v>
      </c>
      <c r="M277" s="204" t="s">
        <v>306</v>
      </c>
    </row>
    <row r="278" spans="2:16" x14ac:dyDescent="0.2">
      <c r="K278" s="204"/>
    </row>
    <row r="279" spans="2:16" s="13" customFormat="1" x14ac:dyDescent="0.2">
      <c r="B279" s="62">
        <v>13</v>
      </c>
      <c r="C279" s="60" t="s">
        <v>31</v>
      </c>
      <c r="D279" s="60"/>
      <c r="E279" s="95"/>
      <c r="F279" s="96"/>
      <c r="G279" s="95" t="s">
        <v>67</v>
      </c>
      <c r="H279" s="96">
        <v>99</v>
      </c>
      <c r="I279" s="17"/>
      <c r="K279" s="207"/>
      <c r="L279" s="204"/>
      <c r="M279" s="208"/>
      <c r="N279" s="209"/>
      <c r="O279" s="209"/>
      <c r="P279" s="209"/>
    </row>
    <row r="280" spans="2:16" x14ac:dyDescent="0.2">
      <c r="C280" s="20" t="s">
        <v>324</v>
      </c>
      <c r="D280" s="20"/>
      <c r="K280" s="204"/>
    </row>
    <row r="281" spans="2:16" ht="48" x14ac:dyDescent="0.2">
      <c r="C281" s="17" t="s">
        <v>789</v>
      </c>
      <c r="E281" s="17" t="s">
        <v>781</v>
      </c>
      <c r="F281" s="201" t="s">
        <v>970</v>
      </c>
      <c r="G281" s="17" t="s">
        <v>781</v>
      </c>
      <c r="H281" s="201" t="s">
        <v>970</v>
      </c>
    </row>
    <row r="282" spans="2:16" x14ac:dyDescent="0.2">
      <c r="C282" s="410" t="e">
        <f>IF(ISNA(VLOOKUP(K282,#REF!,IF($E$5="BMG",3,2),0)),"",VLOOKUP(K282,#REF!,IF($E$5="BMG",3,2),0))</f>
        <v>#REF!</v>
      </c>
      <c r="D282" s="411"/>
      <c r="E282" s="100" t="e">
        <f>IF(ISNA(VLOOKUP(L282,#REF!,IF($E$5="BMG",3,2),0)),"",VLOOKUP(L282,#REF!,IF($E$5="BMG",3,2),0))</f>
        <v>#REF!</v>
      </c>
      <c r="F282" s="100" t="e">
        <f>IF(ISNA(VLOOKUP(M282,#REF!,IF($E$5="BMG",3,2),0)),"",VLOOKUP(M282,#REF!,IF($E$5="BMG",3,2),0))</f>
        <v>#REF!</v>
      </c>
      <c r="G282" s="100" t="e">
        <f>IF(ISNA(VLOOKUP(N282,#REF!,IF($E$5="BMG",3,2),0)),"",VLOOKUP(N282,#REF!,IF($E$5="BMG",3,2),0))</f>
        <v>#REF!</v>
      </c>
      <c r="H282" s="100" t="e">
        <f>IF(ISNA(VLOOKUP(O282,#REF!,IF($E$5="BMG",3,2),0)),"",VLOOKUP(O282,#REF!,IF($E$5="BMG",3,2),0))</f>
        <v>#REF!</v>
      </c>
      <c r="K282" s="204" t="s">
        <v>1125</v>
      </c>
      <c r="L282" s="204" t="s">
        <v>1126</v>
      </c>
      <c r="M282" s="204" t="s">
        <v>1127</v>
      </c>
      <c r="N282" s="204" t="s">
        <v>1128</v>
      </c>
      <c r="O282" s="204" t="s">
        <v>1129</v>
      </c>
    </row>
    <row r="283" spans="2:16" x14ac:dyDescent="0.2">
      <c r="C283" s="410" t="e">
        <f>IF(ISNA(VLOOKUP(K283,#REF!,IF($E$5="BMG",3,2),0)),"",VLOOKUP(K283,#REF!,IF($E$5="BMG",3,2),0))</f>
        <v>#REF!</v>
      </c>
      <c r="D283" s="411"/>
      <c r="E283" s="100" t="e">
        <f>IF(ISNA(VLOOKUP(L283,#REF!,IF($E$5="BMG",3,2),0)),"",VLOOKUP(L283,#REF!,IF($E$5="BMG",3,2),0))</f>
        <v>#REF!</v>
      </c>
      <c r="F283" s="100" t="e">
        <f>IF(ISNA(VLOOKUP(M283,#REF!,IF($E$5="BMG",3,2),0)),"",VLOOKUP(M283,#REF!,IF($E$5="BMG",3,2),0))</f>
        <v>#REF!</v>
      </c>
      <c r="G283" s="100" t="e">
        <f>IF(ISNA(VLOOKUP(N283,#REF!,IF($E$5="BMG",3,2),0)),"",VLOOKUP(N283,#REF!,IF($E$5="BMG",3,2),0))</f>
        <v>#REF!</v>
      </c>
      <c r="H283" s="100" t="e">
        <f>IF(ISNA(VLOOKUP(O283,#REF!,IF($E$5="BMG",3,2),0)),"",VLOOKUP(O283,#REF!,IF($E$5="BMG",3,2),0))</f>
        <v>#REF!</v>
      </c>
      <c r="K283" s="204" t="s">
        <v>856</v>
      </c>
      <c r="L283" s="204" t="s">
        <v>307</v>
      </c>
      <c r="M283" s="204" t="s">
        <v>308</v>
      </c>
      <c r="N283" s="204" t="s">
        <v>309</v>
      </c>
      <c r="O283" s="204" t="s">
        <v>310</v>
      </c>
    </row>
    <row r="284" spans="2:16" x14ac:dyDescent="0.2">
      <c r="C284" s="410" t="e">
        <f>IF(ISNA(VLOOKUP(K284,#REF!,IF($E$5="BMG",3,2),0)),"",VLOOKUP(K284,#REF!,IF($E$5="BMG",3,2),0))</f>
        <v>#REF!</v>
      </c>
      <c r="D284" s="411"/>
      <c r="E284" s="100" t="e">
        <f>IF(ISNA(VLOOKUP(L284,#REF!,IF($E$5="BMG",3,2),0)),"",VLOOKUP(L284,#REF!,IF($E$5="BMG",3,2),0))</f>
        <v>#REF!</v>
      </c>
      <c r="F284" s="100" t="e">
        <f>IF(ISNA(VLOOKUP(M284,#REF!,IF($E$5="BMG",3,2),0)),"",VLOOKUP(M284,#REF!,IF($E$5="BMG",3,2),0))</f>
        <v>#REF!</v>
      </c>
      <c r="G284" s="100" t="e">
        <f>IF(ISNA(VLOOKUP(N284,#REF!,IF($E$5="BMG",3,2),0)),"",VLOOKUP(N284,#REF!,IF($E$5="BMG",3,2),0))</f>
        <v>#REF!</v>
      </c>
      <c r="H284" s="100" t="e">
        <f>IF(ISNA(VLOOKUP(O284,#REF!,IF($E$5="BMG",3,2),0)),"",VLOOKUP(O284,#REF!,IF($E$5="BMG",3,2),0))</f>
        <v>#REF!</v>
      </c>
      <c r="K284" s="204" t="s">
        <v>1132</v>
      </c>
      <c r="L284" s="204" t="s">
        <v>307</v>
      </c>
      <c r="M284" s="204" t="s">
        <v>308</v>
      </c>
      <c r="N284" s="204" t="s">
        <v>309</v>
      </c>
      <c r="O284" s="204" t="s">
        <v>310</v>
      </c>
    </row>
    <row r="285" spans="2:16" x14ac:dyDescent="0.2">
      <c r="E285" s="19"/>
      <c r="K285" s="204"/>
    </row>
    <row r="286" spans="2:16" s="13" customFormat="1" x14ac:dyDescent="0.2">
      <c r="B286" s="62">
        <v>14</v>
      </c>
      <c r="C286" s="60" t="s">
        <v>32</v>
      </c>
      <c r="D286" s="60"/>
      <c r="E286" s="95"/>
      <c r="F286" s="96"/>
      <c r="G286" s="95" t="s">
        <v>67</v>
      </c>
      <c r="H286" s="96">
        <v>99</v>
      </c>
      <c r="I286" s="17"/>
      <c r="K286" s="207"/>
      <c r="L286" s="204"/>
      <c r="M286" s="208"/>
      <c r="N286" s="209"/>
      <c r="O286" s="209"/>
      <c r="P286" s="209"/>
    </row>
    <row r="287" spans="2:16" x14ac:dyDescent="0.2">
      <c r="C287" s="20" t="s">
        <v>17</v>
      </c>
      <c r="D287" s="20"/>
      <c r="K287" s="204"/>
    </row>
    <row r="288" spans="2:16" ht="38.25" customHeight="1" x14ac:dyDescent="0.2">
      <c r="C288" s="17" t="s">
        <v>790</v>
      </c>
      <c r="E288" s="19"/>
      <c r="F288" s="17" t="s">
        <v>781</v>
      </c>
      <c r="G288" s="201" t="s">
        <v>970</v>
      </c>
      <c r="H288" s="11"/>
      <c r="K288" s="205"/>
    </row>
    <row r="289" spans="2:16" ht="15" x14ac:dyDescent="0.25">
      <c r="C289" s="407" t="e">
        <f>IF(ISNA(VLOOKUP(K289,#REF!,IF($E$5="BMG",3,2),0)),"",VLOOKUP(K289,#REF!,IF($E$5="BMG",3,2),0))</f>
        <v>#REF!</v>
      </c>
      <c r="D289" s="408"/>
      <c r="E289" s="409"/>
      <c r="F289" s="100" t="e">
        <f>IF(ISNA(VLOOKUP(L289,#REF!,IF($E$5="BMG",3,2),0)),"",VLOOKUP(L289,#REF!,IF($E$5="BMG",3,2),0))</f>
        <v>#REF!</v>
      </c>
      <c r="G289" s="100" t="e">
        <f>IF(ISNA(VLOOKUP(M289,#REF!,IF($E$5="BMG",3,2),0)),"",VLOOKUP(M289,#REF!,IF($E$5="BMG",3,2),0))</f>
        <v>#REF!</v>
      </c>
      <c r="H289" s="202"/>
      <c r="K289" s="204" t="s">
        <v>972</v>
      </c>
      <c r="L289" s="204" t="s">
        <v>1130</v>
      </c>
      <c r="M289" s="204" t="s">
        <v>1131</v>
      </c>
    </row>
    <row r="290" spans="2:16" ht="15" x14ac:dyDescent="0.25">
      <c r="C290" s="407" t="e">
        <f>IF(ISNA(VLOOKUP(K290,#REF!,IF($E$5="BMG",3,2),0)),"",VLOOKUP(K290,#REF!,IF($E$5="BMG",3,2),0))</f>
        <v>#REF!</v>
      </c>
      <c r="D290" s="408"/>
      <c r="E290" s="409"/>
      <c r="F290" s="99"/>
      <c r="G290" s="4"/>
      <c r="H290" s="202"/>
      <c r="K290" s="204" t="s">
        <v>311</v>
      </c>
      <c r="L290" s="204" t="s">
        <v>312</v>
      </c>
      <c r="M290" s="204" t="s">
        <v>313</v>
      </c>
    </row>
    <row r="291" spans="2:16" ht="15" x14ac:dyDescent="0.25">
      <c r="C291" s="407" t="e">
        <f>IF(ISNA(VLOOKUP(K291,#REF!,IF($E$5="BMG",3,2),0)),"",VLOOKUP(K291,#REF!,IF($E$5="BMG",3,2),0))</f>
        <v>#REF!</v>
      </c>
      <c r="D291" s="408"/>
      <c r="E291" s="409"/>
      <c r="F291" s="99"/>
      <c r="G291" s="4"/>
      <c r="H291" s="202"/>
      <c r="K291" s="204" t="s">
        <v>311</v>
      </c>
      <c r="L291" s="204" t="s">
        <v>312</v>
      </c>
      <c r="M291" s="204" t="s">
        <v>313</v>
      </c>
    </row>
    <row r="293" spans="2:16" s="43" customFormat="1" x14ac:dyDescent="0.25">
      <c r="B293" s="113" t="s">
        <v>686</v>
      </c>
      <c r="C293" s="114"/>
      <c r="D293" s="114"/>
      <c r="E293" s="115"/>
      <c r="F293" s="114"/>
      <c r="G293" s="114"/>
      <c r="H293" s="114"/>
      <c r="I293" s="29"/>
      <c r="K293" s="219"/>
      <c r="L293" s="220"/>
      <c r="M293" s="220"/>
      <c r="N293" s="219"/>
      <c r="O293" s="219"/>
      <c r="P293" s="219"/>
    </row>
    <row r="294" spans="2:16" x14ac:dyDescent="0.2">
      <c r="C294" s="29" t="s">
        <v>343</v>
      </c>
      <c r="D294" s="29"/>
    </row>
    <row r="295" spans="2:16" ht="15" customHeight="1" x14ac:dyDescent="0.2">
      <c r="B295" s="68">
        <v>15</v>
      </c>
      <c r="C295" s="52" t="s">
        <v>349</v>
      </c>
      <c r="D295" s="52"/>
      <c r="E295" s="116"/>
      <c r="F295" s="117"/>
    </row>
    <row r="296" spans="2:16" s="17" customFormat="1" ht="15" customHeight="1" x14ac:dyDescent="0.2">
      <c r="B296" s="72" t="s">
        <v>791</v>
      </c>
      <c r="C296" s="39" t="s">
        <v>705</v>
      </c>
      <c r="E296" s="118" t="str">
        <f>+"som ("&amp;B52&amp;")"</f>
        <v>som (1c)</v>
      </c>
      <c r="G296" s="85" t="e">
        <f>IF(ISNA(VLOOKUP(L296,#REF!,IF($E$5="BMG",3,2),0)),"",VLOOKUP(L296,#REF!,IF($E$5="BMG",3,2),0))</f>
        <v>#REF!</v>
      </c>
      <c r="K296" s="206"/>
      <c r="L296" s="206" t="s">
        <v>874</v>
      </c>
      <c r="M296" s="206"/>
      <c r="N296" s="206"/>
      <c r="O296" s="206"/>
      <c r="P296" s="206"/>
    </row>
    <row r="297" spans="2:16" s="17" customFormat="1" ht="15" customHeight="1" thickBot="1" x14ac:dyDescent="0.25">
      <c r="B297" s="72" t="s">
        <v>858</v>
      </c>
      <c r="C297" s="39" t="s">
        <v>875</v>
      </c>
      <c r="E297" s="118" t="str">
        <f>+"som ("&amp;B53&amp;") "</f>
        <v xml:space="preserve">som (1d) </v>
      </c>
      <c r="G297" s="86" t="e">
        <f>IF(ISNA(VLOOKUP(L297,#REF!,IF($E$5="BMG",3,2),0)),"",VLOOKUP(L297,#REF!,IF($E$5="BMG",3,2),0))</f>
        <v>#REF!</v>
      </c>
      <c r="K297" s="206"/>
      <c r="L297" s="206" t="s">
        <v>876</v>
      </c>
      <c r="M297" s="206"/>
      <c r="N297" s="206"/>
      <c r="O297" s="206"/>
      <c r="P297" s="206"/>
    </row>
    <row r="298" spans="2:16" s="17" customFormat="1" ht="15" customHeight="1" x14ac:dyDescent="0.2">
      <c r="B298" s="72" t="s">
        <v>859</v>
      </c>
      <c r="C298" s="39" t="s">
        <v>877</v>
      </c>
      <c r="E298" s="185" t="str">
        <f>+B296&amp;" plus "&amp;B297</f>
        <v>15a plus 15b</v>
      </c>
      <c r="G298" s="87" t="s">
        <v>470</v>
      </c>
      <c r="H298" s="119" t="e">
        <f>IF(ISNA(VLOOKUP(M298,#REF!,IF($E$5="BMG",3,2),0)),"",VLOOKUP(M298,#REF!,IF($E$5="BMG",3,2),0))</f>
        <v>#REF!</v>
      </c>
      <c r="J298" s="3"/>
      <c r="K298" s="203"/>
      <c r="L298" s="204"/>
      <c r="M298" s="204" t="s">
        <v>186</v>
      </c>
      <c r="N298" s="206"/>
      <c r="O298" s="206"/>
      <c r="P298" s="206"/>
    </row>
    <row r="299" spans="2:16" s="17" customFormat="1" x14ac:dyDescent="0.2">
      <c r="B299" s="70"/>
      <c r="C299" s="30"/>
      <c r="D299" s="30"/>
      <c r="E299" s="120"/>
      <c r="F299" s="28"/>
      <c r="G299" s="28"/>
      <c r="K299" s="206"/>
      <c r="L299" s="206"/>
      <c r="M299" s="206"/>
      <c r="N299" s="206"/>
      <c r="O299" s="206"/>
      <c r="P299" s="206"/>
    </row>
    <row r="300" spans="2:16" ht="14.25" customHeight="1" x14ac:dyDescent="0.2">
      <c r="B300" s="68">
        <v>16</v>
      </c>
      <c r="C300" s="52" t="s">
        <v>348</v>
      </c>
      <c r="D300" s="52"/>
      <c r="E300" s="81"/>
      <c r="F300" s="117"/>
    </row>
    <row r="301" spans="2:16" s="17" customFormat="1" ht="15" customHeight="1" x14ac:dyDescent="0.2">
      <c r="B301" s="72" t="s">
        <v>792</v>
      </c>
      <c r="C301" s="39" t="s">
        <v>705</v>
      </c>
      <c r="E301" s="121" t="str">
        <f>+"som ("&amp;B63&amp;")"</f>
        <v>som (2d)</v>
      </c>
      <c r="G301" s="85" t="e">
        <f>IF(ISNA(VLOOKUP(L301,#REF!,IF($E$5="BMG",3,2),0)),"",VLOOKUP(L301,#REF!,IF($E$5="BMG",3,2),0))</f>
        <v>#REF!</v>
      </c>
      <c r="K301" s="206"/>
      <c r="L301" s="206" t="s">
        <v>878</v>
      </c>
      <c r="M301" s="206"/>
      <c r="N301" s="206"/>
      <c r="O301" s="206"/>
      <c r="P301" s="206"/>
    </row>
    <row r="302" spans="2:16" s="17" customFormat="1" ht="15" customHeight="1" thickBot="1" x14ac:dyDescent="0.25">
      <c r="B302" s="72" t="s">
        <v>860</v>
      </c>
      <c r="C302" s="39" t="s">
        <v>875</v>
      </c>
      <c r="E302" s="121" t="str">
        <f>+"som ("&amp;B64&amp;")"</f>
        <v>som (2e)</v>
      </c>
      <c r="G302" s="86" t="e">
        <f>IF(ISNA(VLOOKUP(L302,#REF!,IF($E$5="BMG",3,2),0)),"",VLOOKUP(L302,#REF!,IF($E$5="BMG",3,2),0))</f>
        <v>#REF!</v>
      </c>
      <c r="K302" s="206"/>
      <c r="L302" s="206" t="s">
        <v>879</v>
      </c>
      <c r="M302" s="206"/>
      <c r="N302" s="206"/>
      <c r="O302" s="206"/>
      <c r="P302" s="206"/>
    </row>
    <row r="303" spans="2:16" s="17" customFormat="1" x14ac:dyDescent="0.2">
      <c r="B303" s="72" t="s">
        <v>861</v>
      </c>
      <c r="C303" s="39" t="s">
        <v>877</v>
      </c>
      <c r="D303" s="30"/>
      <c r="E303" s="185" t="str">
        <f>+B301&amp;" plus "&amp;B302</f>
        <v>16a plus 16b</v>
      </c>
      <c r="G303" s="87" t="s">
        <v>470</v>
      </c>
      <c r="H303" s="119" t="e">
        <f>IF(ISNA(VLOOKUP(M303,#REF!,IF($E$5="BMG",3,2),0)),"",VLOOKUP(M303,#REF!,IF($E$5="BMG",3,2),0))</f>
        <v>#REF!</v>
      </c>
      <c r="J303" s="3"/>
      <c r="K303" s="203"/>
      <c r="L303" s="204"/>
      <c r="M303" s="204" t="s">
        <v>187</v>
      </c>
      <c r="N303" s="205"/>
      <c r="O303" s="206"/>
      <c r="P303" s="206"/>
    </row>
    <row r="304" spans="2:16" s="17" customFormat="1" x14ac:dyDescent="0.2">
      <c r="B304" s="70"/>
      <c r="C304" s="30"/>
      <c r="D304" s="30"/>
      <c r="E304" s="120"/>
      <c r="K304" s="206"/>
      <c r="L304" s="206"/>
      <c r="M304" s="206"/>
      <c r="N304" s="206"/>
      <c r="O304" s="206"/>
      <c r="P304" s="206"/>
    </row>
    <row r="305" spans="2:16" ht="14.25" customHeight="1" x14ac:dyDescent="0.2">
      <c r="B305" s="68">
        <v>17</v>
      </c>
      <c r="C305" s="52" t="s">
        <v>368</v>
      </c>
      <c r="D305" s="52"/>
      <c r="E305" s="81"/>
    </row>
    <row r="306" spans="2:16" x14ac:dyDescent="0.2">
      <c r="B306" s="72" t="s">
        <v>609</v>
      </c>
      <c r="C306" s="30" t="s">
        <v>693</v>
      </c>
      <c r="D306" s="30"/>
      <c r="E306" s="122" t="str">
        <f>"som ("&amp;B72&amp;")"</f>
        <v>som (3d)</v>
      </c>
      <c r="F306" s="123"/>
      <c r="G306" s="119" t="e">
        <f>IF(ISNA(VLOOKUP(L306,#REF!,IF($E$5="BMG",3,2),0)),"",VLOOKUP(L306,#REF!,IF($E$5="BMG",3,2),0))</f>
        <v>#REF!</v>
      </c>
      <c r="L306" s="204" t="s">
        <v>369</v>
      </c>
    </row>
    <row r="307" spans="2:16" x14ac:dyDescent="0.2">
      <c r="B307" s="69" t="s">
        <v>610</v>
      </c>
      <c r="C307" s="30" t="s">
        <v>811</v>
      </c>
      <c r="D307" s="30"/>
      <c r="E307" s="124" t="str">
        <f>+"som ("&amp;B74&amp;")"</f>
        <v>som (3f)</v>
      </c>
      <c r="F307" s="119" t="e">
        <f>IF(ISNA(VLOOKUP(K307,#REF!,IF($E$5="BMG",3,2),0)),"",VLOOKUP(K307,#REF!,IF($E$5="BMG",3,2),0))</f>
        <v>#REF!</v>
      </c>
      <c r="K307" s="203" t="s">
        <v>371</v>
      </c>
    </row>
    <row r="308" spans="2:16" x14ac:dyDescent="0.2">
      <c r="B308" s="69" t="s">
        <v>611</v>
      </c>
      <c r="C308" s="30" t="s">
        <v>808</v>
      </c>
      <c r="D308" s="30"/>
      <c r="E308" s="124" t="str">
        <f>"som ("&amp;B73&amp;")"</f>
        <v>som (3e)</v>
      </c>
      <c r="F308" s="119" t="e">
        <f>IF(ISNA(VLOOKUP(K308,#REF!,IF($E$5="BMG",3,2),0)),"",VLOOKUP(K308,#REF!,IF($E$5="BMG",3,2),0))</f>
        <v>#REF!</v>
      </c>
      <c r="K308" s="203" t="s">
        <v>370</v>
      </c>
    </row>
    <row r="309" spans="2:16" x14ac:dyDescent="0.2">
      <c r="B309" s="69" t="s">
        <v>612</v>
      </c>
      <c r="C309" s="39" t="s">
        <v>694</v>
      </c>
      <c r="D309" s="39"/>
      <c r="E309" s="124" t="str">
        <f>+"som ("&amp;B75&amp;")"</f>
        <v>som (3g)</v>
      </c>
      <c r="F309" s="119" t="e">
        <f>IF(ISNA(VLOOKUP(K309,#REF!,IF($E$5="BMG",3,2),0)),"",VLOOKUP(K309,#REF!,IF($E$5="BMG",3,2),0))</f>
        <v>#REF!</v>
      </c>
      <c r="K309" s="203" t="s">
        <v>372</v>
      </c>
    </row>
    <row r="310" spans="2:16" ht="13.5" thickBot="1" x14ac:dyDescent="0.25">
      <c r="B310" s="69" t="s">
        <v>613</v>
      </c>
      <c r="C310" s="39" t="s">
        <v>695</v>
      </c>
      <c r="D310" s="39"/>
      <c r="E310" s="124" t="str">
        <f>+"som ("&amp;B76&amp;")"</f>
        <v>som (3h)</v>
      </c>
      <c r="F310" s="125" t="e">
        <f>IF(ISNA(VLOOKUP(K310,#REF!,IF($E$5="BMG",3,2),0)),"",VLOOKUP(K310,#REF!,IF($E$5="BMG",3,2),0))</f>
        <v>#REF!</v>
      </c>
      <c r="K310" s="203" t="s">
        <v>373</v>
      </c>
    </row>
    <row r="311" spans="2:16" ht="15" customHeight="1" thickBot="1" x14ac:dyDescent="0.25">
      <c r="B311" s="69" t="s">
        <v>614</v>
      </c>
      <c r="C311" s="30" t="s">
        <v>774</v>
      </c>
      <c r="D311" s="30"/>
      <c r="E311" s="126" t="str">
        <f>+B307&amp;" min "&amp;B308&amp;" min "&amp;B309&amp;" plus "&amp;B310</f>
        <v>17b min 17c min 17d plus 17e</v>
      </c>
      <c r="F311" s="87" t="s">
        <v>470</v>
      </c>
      <c r="G311" s="125" t="e">
        <f>IF(ISNA(VLOOKUP(L311,#REF!,IF($E$5="BMG",3,2),0)),"",VLOOKUP(L311,#REF!,IF($E$5="BMG",3,2),0))</f>
        <v>#REF!</v>
      </c>
      <c r="L311" s="203" t="s">
        <v>374</v>
      </c>
    </row>
    <row r="312" spans="2:16" x14ac:dyDescent="0.2">
      <c r="B312" s="69" t="s">
        <v>615</v>
      </c>
      <c r="C312" s="31" t="s">
        <v>776</v>
      </c>
      <c r="D312" s="31"/>
      <c r="E312" s="165" t="str">
        <f>B311&amp;" plus "&amp;B306</f>
        <v>17f plus 17a</v>
      </c>
      <c r="F312" s="127"/>
      <c r="G312" s="87" t="s">
        <v>470</v>
      </c>
      <c r="H312" s="119" t="e">
        <f>IF(ISNA(VLOOKUP(M312,#REF!,IF($E$5="BMG",3,2),0)),"",VLOOKUP(M312,#REF!,IF($E$5="BMG",3,2),0))</f>
        <v>#REF!</v>
      </c>
      <c r="M312" s="204" t="s">
        <v>188</v>
      </c>
    </row>
    <row r="313" spans="2:16" s="17" customFormat="1" x14ac:dyDescent="0.2">
      <c r="B313" s="70"/>
      <c r="C313" s="30"/>
      <c r="D313" s="30"/>
      <c r="E313" s="18"/>
      <c r="K313" s="206"/>
      <c r="L313" s="206"/>
      <c r="M313" s="206"/>
      <c r="N313" s="206"/>
      <c r="O313" s="206"/>
      <c r="P313" s="206"/>
    </row>
    <row r="314" spans="2:16" ht="13.5" customHeight="1" x14ac:dyDescent="0.2">
      <c r="B314" s="68">
        <v>18</v>
      </c>
      <c r="C314" s="52" t="s">
        <v>344</v>
      </c>
      <c r="D314" s="52"/>
      <c r="E314" s="81"/>
      <c r="F314" s="128" t="s">
        <v>345</v>
      </c>
      <c r="G314" s="129"/>
    </row>
    <row r="315" spans="2:16" x14ac:dyDescent="0.2">
      <c r="B315" s="72" t="s">
        <v>616</v>
      </c>
      <c r="C315" s="30" t="s">
        <v>696</v>
      </c>
      <c r="D315" s="30"/>
      <c r="E315" s="126" t="str">
        <f>+"som ("&amp;B83&amp;") plus som ("&amp;B89&amp;")"</f>
        <v>som (4c) plus som (5b)</v>
      </c>
      <c r="F315" s="130"/>
      <c r="G315" s="119" t="e">
        <f>IF(ISNA(VLOOKUP(L315,#REF!,IF($E$5="BMG",3,2),0)),"",VLOOKUP(L315,#REF!,IF($E$5="BMG",3,2),0))</f>
        <v>#REF!</v>
      </c>
      <c r="H315" s="43"/>
      <c r="L315" s="203" t="s">
        <v>375</v>
      </c>
    </row>
    <row r="316" spans="2:16" x14ac:dyDescent="0.2">
      <c r="B316" s="69" t="s">
        <v>617</v>
      </c>
      <c r="C316" s="30" t="s">
        <v>811</v>
      </c>
      <c r="D316" s="30"/>
      <c r="E316" s="124" t="str">
        <f>+"som ("&amp;B91&amp;")"</f>
        <v>som (5d)</v>
      </c>
      <c r="F316" s="119" t="e">
        <f>IF(ISNA(VLOOKUP(K316,#REF!,IF($E$5="BMG",3,2),0)),"",VLOOKUP(K316,#REF!,IF($E$5="BMG",3,2),0))</f>
        <v>#REF!</v>
      </c>
      <c r="G316" s="43"/>
      <c r="H316" s="43"/>
      <c r="K316" s="204" t="s">
        <v>378</v>
      </c>
    </row>
    <row r="317" spans="2:16" x14ac:dyDescent="0.2">
      <c r="B317" s="69" t="s">
        <v>618</v>
      </c>
      <c r="C317" s="30" t="s">
        <v>808</v>
      </c>
      <c r="D317" s="30"/>
      <c r="E317" s="124" t="str">
        <f>+"som ("&amp;B90&amp;")"</f>
        <v>som (5c)</v>
      </c>
      <c r="F317" s="119" t="e">
        <f>IF(ISNA(VLOOKUP(K317,#REF!,IF($E$5="BMG",3,2),0)),"",VLOOKUP(K317,#REF!,IF($E$5="BMG",3,2),0))</f>
        <v>#REF!</v>
      </c>
      <c r="G317" s="43"/>
      <c r="H317" s="43"/>
      <c r="K317" s="204" t="s">
        <v>377</v>
      </c>
    </row>
    <row r="318" spans="2:16" x14ac:dyDescent="0.2">
      <c r="B318" s="69" t="s">
        <v>619</v>
      </c>
      <c r="C318" s="30" t="s">
        <v>697</v>
      </c>
      <c r="D318" s="30"/>
      <c r="E318" s="124" t="str">
        <f>+"som ("&amp;B92&amp;")"</f>
        <v>som (5e)</v>
      </c>
      <c r="F318" s="119" t="e">
        <f>IF(ISNA(VLOOKUP(K318,#REF!,IF($E$5="BMG",3,2),0)),"",VLOOKUP(K318,#REF!,IF($E$5="BMG",3,2),0))</f>
        <v>#REF!</v>
      </c>
      <c r="G318" s="43"/>
      <c r="H318" s="43"/>
      <c r="K318" s="204" t="s">
        <v>379</v>
      </c>
    </row>
    <row r="319" spans="2:16" ht="13.5" thickBot="1" x14ac:dyDescent="0.25">
      <c r="B319" s="69" t="s">
        <v>620</v>
      </c>
      <c r="C319" s="30" t="s">
        <v>698</v>
      </c>
      <c r="D319" s="30"/>
      <c r="E319" s="124" t="str">
        <f>+"som ("&amp;B93&amp;")"</f>
        <v>som (5f)</v>
      </c>
      <c r="F319" s="125" t="e">
        <f>IF(ISNA(VLOOKUP(K319,#REF!,IF($E$5="BMG",3,2),0)),"",VLOOKUP(K319,#REF!,IF($E$5="BMG",3,2),0))</f>
        <v>#REF!</v>
      </c>
      <c r="G319" s="43"/>
      <c r="H319" s="43"/>
      <c r="K319" s="204" t="s">
        <v>380</v>
      </c>
    </row>
    <row r="320" spans="2:16" ht="14.25" customHeight="1" thickBot="1" x14ac:dyDescent="0.25">
      <c r="B320" s="69" t="s">
        <v>621</v>
      </c>
      <c r="C320" s="30" t="s">
        <v>699</v>
      </c>
      <c r="D320" s="30"/>
      <c r="E320" s="126" t="str">
        <f>+B316&amp;" min "&amp;B317&amp;" min "&amp;B318&amp;" plus "&amp;B319</f>
        <v>18b min 18c min 18d plus 18e</v>
      </c>
      <c r="F320" s="87" t="s">
        <v>470</v>
      </c>
      <c r="G320" s="125" t="e">
        <f>IF(ISNA(VLOOKUP(L320,#REF!,IF($E$5="BMG",3,2),0)),"",VLOOKUP(L320,#REF!,IF($E$5="BMG",3,2),0))</f>
        <v>#REF!</v>
      </c>
      <c r="H320" s="43"/>
      <c r="L320" s="204" t="s">
        <v>381</v>
      </c>
    </row>
    <row r="321" spans="2:16" ht="14.45" customHeight="1" x14ac:dyDescent="0.2">
      <c r="B321" s="69" t="s">
        <v>622</v>
      </c>
      <c r="C321" s="32" t="s">
        <v>344</v>
      </c>
      <c r="D321" s="32"/>
      <c r="E321" s="126" t="str">
        <f>+B315&amp;" plus "&amp;B320</f>
        <v>18a plus 18f</v>
      </c>
      <c r="F321" s="131"/>
      <c r="G321" s="87" t="s">
        <v>470</v>
      </c>
      <c r="H321" s="119" t="e">
        <f>IF(ISNA(VLOOKUP(M321,#REF!,IF($E$5="BMG",3,2),0)),"",VLOOKUP(M321,#REF!,IF($E$5="BMG",3,2),0))</f>
        <v>#REF!</v>
      </c>
      <c r="M321" s="204" t="s">
        <v>191</v>
      </c>
    </row>
    <row r="322" spans="2:16" s="17" customFormat="1" x14ac:dyDescent="0.2">
      <c r="B322" s="70"/>
      <c r="C322" s="30"/>
      <c r="D322" s="30"/>
      <c r="E322" s="18"/>
      <c r="K322" s="206"/>
      <c r="L322" s="206"/>
      <c r="M322" s="206"/>
      <c r="N322" s="206"/>
      <c r="O322" s="206"/>
      <c r="P322" s="206"/>
    </row>
    <row r="323" spans="2:16" x14ac:dyDescent="0.2">
      <c r="B323" s="68">
        <v>19</v>
      </c>
      <c r="C323" s="53" t="s">
        <v>357</v>
      </c>
      <c r="D323" s="53"/>
      <c r="E323" s="81"/>
      <c r="F323" s="128" t="s">
        <v>346</v>
      </c>
    </row>
    <row r="324" spans="2:16" x14ac:dyDescent="0.2">
      <c r="B324" s="72" t="s">
        <v>623</v>
      </c>
      <c r="C324" s="61"/>
      <c r="D324" s="61"/>
      <c r="E324" s="132" t="str">
        <f>+"som ("&amp;B83&amp;")"</f>
        <v>som (4c)</v>
      </c>
      <c r="F324" s="133"/>
      <c r="G324" s="43"/>
      <c r="H324" s="119" t="e">
        <f>IF(ISNA(VLOOKUP(M324,#REF!,IF($E$5="BMG",3,2),0)),"",VLOOKUP(M324,#REF!,IF($E$5="BMG",3,2),0))</f>
        <v>#REF!</v>
      </c>
      <c r="L324" s="205"/>
      <c r="M324" s="204" t="s">
        <v>189</v>
      </c>
    </row>
    <row r="325" spans="2:16" s="17" customFormat="1" x14ac:dyDescent="0.2">
      <c r="B325" s="70"/>
      <c r="C325" s="30"/>
      <c r="D325" s="30"/>
      <c r="E325" s="18"/>
      <c r="F325" s="29"/>
      <c r="G325" s="29"/>
      <c r="H325" s="29"/>
      <c r="K325" s="206"/>
      <c r="L325" s="206"/>
      <c r="M325" s="206"/>
      <c r="N325" s="206"/>
      <c r="O325" s="206"/>
      <c r="P325" s="206"/>
    </row>
    <row r="326" spans="2:16" x14ac:dyDescent="0.2">
      <c r="B326" s="68">
        <v>20</v>
      </c>
      <c r="C326" s="52" t="s">
        <v>347</v>
      </c>
      <c r="D326" s="52"/>
      <c r="E326" s="82"/>
      <c r="F326" s="128" t="s">
        <v>346</v>
      </c>
      <c r="G326" s="43"/>
      <c r="H326" s="134"/>
    </row>
    <row r="327" spans="2:16" x14ac:dyDescent="0.2">
      <c r="B327" s="72" t="s">
        <v>624</v>
      </c>
      <c r="C327" s="30" t="s">
        <v>700</v>
      </c>
      <c r="D327" s="30"/>
      <c r="E327" s="126" t="str">
        <f>+"som ("&amp;B89&amp;")"</f>
        <v>som (5b)</v>
      </c>
      <c r="F327" s="130"/>
      <c r="G327" s="119" t="e">
        <f>IF(ISNA(VLOOKUP(L327,#REF!,IF($E$5="BMG",3,2),0)),"",VLOOKUP(L327,#REF!,IF($E$5="BMG",3,2),0))</f>
        <v>#REF!</v>
      </c>
      <c r="H327" s="43"/>
      <c r="L327" s="204" t="s">
        <v>376</v>
      </c>
    </row>
    <row r="328" spans="2:16" x14ac:dyDescent="0.2">
      <c r="B328" s="72" t="s">
        <v>625</v>
      </c>
      <c r="C328" s="30" t="s">
        <v>811</v>
      </c>
      <c r="D328" s="30"/>
      <c r="E328" s="124" t="str">
        <f>+"som ("&amp;B91&amp;")"</f>
        <v>som (5d)</v>
      </c>
      <c r="F328" s="119" t="e">
        <f>IF(ISNA(VLOOKUP(K328,#REF!,IF($E$5="BMG",3,2),0)),"",VLOOKUP(K328,#REF!,IF($E$5="BMG",3,2),0))</f>
        <v>#REF!</v>
      </c>
      <c r="G328" s="43"/>
      <c r="H328" s="43"/>
      <c r="K328" s="204" t="s">
        <v>378</v>
      </c>
    </row>
    <row r="329" spans="2:16" x14ac:dyDescent="0.2">
      <c r="B329" s="72" t="s">
        <v>626</v>
      </c>
      <c r="C329" s="30" t="s">
        <v>808</v>
      </c>
      <c r="D329" s="30"/>
      <c r="E329" s="124" t="str">
        <f>+"som ("&amp;B90&amp;")"</f>
        <v>som (5c)</v>
      </c>
      <c r="F329" s="119" t="e">
        <f>IF(ISNA(VLOOKUP(K329,#REF!,IF($E$5="BMG",3,2),0)),"",VLOOKUP(K329,#REF!,IF($E$5="BMG",3,2),0))</f>
        <v>#REF!</v>
      </c>
      <c r="G329" s="43"/>
      <c r="H329" s="43"/>
      <c r="K329" s="204" t="s">
        <v>377</v>
      </c>
    </row>
    <row r="330" spans="2:16" x14ac:dyDescent="0.2">
      <c r="B330" s="72" t="s">
        <v>627</v>
      </c>
      <c r="C330" s="30" t="s">
        <v>697</v>
      </c>
      <c r="D330" s="30"/>
      <c r="E330" s="124" t="str">
        <f>+"som ("&amp;B92&amp;")"</f>
        <v>som (5e)</v>
      </c>
      <c r="F330" s="119" t="e">
        <f>IF(ISNA(VLOOKUP(K330,#REF!,IF($E$5="BMG",3,2),0)),"",VLOOKUP(K330,#REF!,IF($E$5="BMG",3,2),0))</f>
        <v>#REF!</v>
      </c>
      <c r="G330" s="43"/>
      <c r="H330" s="43"/>
      <c r="K330" s="204" t="s">
        <v>379</v>
      </c>
    </row>
    <row r="331" spans="2:16" ht="13.5" thickBot="1" x14ac:dyDescent="0.25">
      <c r="B331" s="72" t="s">
        <v>628</v>
      </c>
      <c r="C331" s="30" t="s">
        <v>698</v>
      </c>
      <c r="D331" s="30"/>
      <c r="E331" s="124" t="str">
        <f>+"som ("&amp;B93&amp;")"</f>
        <v>som (5f)</v>
      </c>
      <c r="F331" s="125" t="e">
        <f>IF(ISNA(VLOOKUP(K331,#REF!,IF($E$5="BMG",3,2),0)),"",VLOOKUP(K331,#REF!,IF($E$5="BMG",3,2),0))</f>
        <v>#REF!</v>
      </c>
      <c r="G331" s="43"/>
      <c r="H331" s="43"/>
      <c r="K331" s="204" t="s">
        <v>380</v>
      </c>
    </row>
    <row r="332" spans="2:16" ht="14.25" customHeight="1" thickBot="1" x14ac:dyDescent="0.25">
      <c r="B332" s="72" t="s">
        <v>629</v>
      </c>
      <c r="C332" s="30" t="s">
        <v>774</v>
      </c>
      <c r="D332" s="30"/>
      <c r="E332" s="126" t="str">
        <f>+B328&amp;" min "&amp;B329&amp;" min "&amp;B330&amp;" plus "&amp;B331</f>
        <v>20b min 20c min 20d plus 20e</v>
      </c>
      <c r="F332" s="87" t="s">
        <v>470</v>
      </c>
      <c r="G332" s="125" t="e">
        <f>IF(ISNA(VLOOKUP(L332,#REF!,IF($E$5="BMG",3,2),0)),"",VLOOKUP(L332,#REF!,IF($E$5="BMG",3,2),0))</f>
        <v>#REF!</v>
      </c>
      <c r="H332" s="43"/>
      <c r="L332" s="204" t="s">
        <v>381</v>
      </c>
    </row>
    <row r="333" spans="2:16" x14ac:dyDescent="0.2">
      <c r="B333" s="72" t="s">
        <v>630</v>
      </c>
      <c r="C333" s="30" t="s">
        <v>709</v>
      </c>
      <c r="D333" s="30"/>
      <c r="E333" s="126" t="str">
        <f>+B327&amp;" plus "&amp;B332</f>
        <v>20a plus 20f</v>
      </c>
      <c r="F333" s="131"/>
      <c r="G333" s="87" t="s">
        <v>470</v>
      </c>
      <c r="H333" s="119" t="e">
        <f>IF(ISNA(VLOOKUP(M333,#REF!,IF($E$5="BMG",3,2),0)),"",VLOOKUP(M333,#REF!,IF($E$5="BMG",3,2),0))</f>
        <v>#REF!</v>
      </c>
      <c r="M333" s="204" t="s">
        <v>190</v>
      </c>
    </row>
    <row r="334" spans="2:16" x14ac:dyDescent="0.2">
      <c r="B334" s="71"/>
      <c r="C334" s="28"/>
      <c r="D334" s="28"/>
      <c r="E334" s="135"/>
      <c r="F334" s="127"/>
      <c r="H334" s="136"/>
    </row>
    <row r="335" spans="2:16" x14ac:dyDescent="0.2">
      <c r="B335" s="68">
        <v>21</v>
      </c>
      <c r="C335" s="52" t="s">
        <v>350</v>
      </c>
      <c r="D335" s="52"/>
      <c r="E335" s="82"/>
      <c r="F335" s="128"/>
      <c r="G335" s="43"/>
      <c r="H335" s="134"/>
    </row>
    <row r="336" spans="2:16" x14ac:dyDescent="0.2">
      <c r="B336" s="72" t="s">
        <v>631</v>
      </c>
      <c r="C336" s="33" t="s">
        <v>759</v>
      </c>
      <c r="D336" s="33"/>
      <c r="E336" s="412" t="str">
        <f>+"som ("&amp;B180&amp;") plus som ("&amp;B183&amp;") plus som ("&amp;B186&amp;") plus som ("&amp;B189&amp;")"</f>
        <v>som (6bb) plus som (6be) plus som (6bh) plus som (6bk)</v>
      </c>
      <c r="F336" s="412"/>
      <c r="G336" s="119" t="e">
        <f>IF(ISNA(VLOOKUP(L336,#REF!,IF($E$5="BMG",3,2),0)),"",VLOOKUP(L336,#REF!,IF($E$5="BMG",3,2),0))</f>
        <v>#REF!</v>
      </c>
      <c r="H336" s="43"/>
      <c r="L336" s="203" t="s">
        <v>199</v>
      </c>
    </row>
    <row r="337" spans="2:16" s="17" customFormat="1" x14ac:dyDescent="0.2">
      <c r="B337" s="72"/>
      <c r="C337" s="22"/>
      <c r="D337" s="22"/>
      <c r="E337" s="412"/>
      <c r="F337" s="412"/>
      <c r="G337" s="29"/>
      <c r="H337" s="29"/>
      <c r="K337" s="206"/>
      <c r="L337" s="206"/>
      <c r="M337" s="206"/>
      <c r="N337" s="206"/>
      <c r="O337" s="206"/>
      <c r="P337" s="206"/>
    </row>
    <row r="338" spans="2:16" x14ac:dyDescent="0.2">
      <c r="B338" s="72" t="s">
        <v>632</v>
      </c>
      <c r="C338" s="30" t="s">
        <v>811</v>
      </c>
      <c r="D338" s="30"/>
      <c r="E338" s="124" t="str">
        <f>+"som ("&amp;B139&amp;")"</f>
        <v>som (6ae)</v>
      </c>
      <c r="F338" s="119" t="e">
        <f>IF(ISNA(VLOOKUP(K338,#REF!,IF($E$5="BMG",3,2),0)),"",VLOOKUP(K338,#REF!,IF($E$5="BMG",3,2),0))</f>
        <v>#REF!</v>
      </c>
      <c r="G338" s="43"/>
      <c r="H338" s="43"/>
      <c r="K338" s="203" t="s">
        <v>431</v>
      </c>
    </row>
    <row r="339" spans="2:16" x14ac:dyDescent="0.2">
      <c r="B339" s="72" t="s">
        <v>633</v>
      </c>
      <c r="C339" s="30" t="s">
        <v>808</v>
      </c>
      <c r="D339" s="30"/>
      <c r="E339" s="124" t="str">
        <f>+"som ("&amp;B124&amp;")"</f>
        <v>som (6s)</v>
      </c>
      <c r="F339" s="119" t="e">
        <f>IF(ISNA(VLOOKUP(K339,#REF!,IF($E$5="BMG",3,2),0)),"",VLOOKUP(K339,#REF!,IF($E$5="BMG",3,2),0))</f>
        <v>#REF!</v>
      </c>
      <c r="G339" s="43"/>
      <c r="H339" s="43"/>
      <c r="K339" s="203" t="s">
        <v>430</v>
      </c>
    </row>
    <row r="340" spans="2:16" x14ac:dyDescent="0.2">
      <c r="B340" s="72" t="s">
        <v>634</v>
      </c>
      <c r="C340" s="39" t="s">
        <v>694</v>
      </c>
      <c r="D340" s="39"/>
      <c r="E340" s="124" t="str">
        <f>+"som ("&amp;B129&amp;")"</f>
        <v>som (6w)</v>
      </c>
      <c r="F340" s="119" t="e">
        <f>IF(ISNA(VLOOKUP(K340,#REF!,IF($E$5="BMG",3,2),0)),"",VLOOKUP(K340,#REF!,IF($E$5="BMG",3,2),0))</f>
        <v>#REF!</v>
      </c>
      <c r="G340" s="43"/>
      <c r="H340" s="43"/>
      <c r="K340" s="203" t="s">
        <v>432</v>
      </c>
    </row>
    <row r="341" spans="2:16" x14ac:dyDescent="0.2">
      <c r="B341" s="72" t="s">
        <v>635</v>
      </c>
      <c r="C341" s="39" t="s">
        <v>695</v>
      </c>
      <c r="D341" s="39"/>
      <c r="E341" s="124" t="str">
        <f>+"som ("&amp;B134&amp;")"</f>
        <v>som (6aa)</v>
      </c>
      <c r="F341" s="119" t="e">
        <f>IF(ISNA(VLOOKUP(K341,#REF!,IF($E$5="BMG",3,2),0)),"",VLOOKUP(K341,#REF!,IF($E$5="BMG",3,2),0))</f>
        <v>#REF!</v>
      </c>
      <c r="G341" s="43"/>
      <c r="H341" s="43"/>
      <c r="K341" s="203" t="s">
        <v>433</v>
      </c>
    </row>
    <row r="342" spans="2:16" ht="13.5" thickBot="1" x14ac:dyDescent="0.25">
      <c r="B342" s="72" t="s">
        <v>636</v>
      </c>
      <c r="C342" s="88" t="s">
        <v>917</v>
      </c>
      <c r="D342" s="30"/>
      <c r="E342" s="122"/>
      <c r="F342" s="125" t="e">
        <f>IF(ISNA(VLOOKUP(K342,#REF!,IF($E$5="BMG",3,2),0)),"",VLOOKUP(K342,#REF!,IF($E$5="BMG",3,2),0))</f>
        <v>#REF!</v>
      </c>
      <c r="K342" s="203" t="s">
        <v>916</v>
      </c>
    </row>
    <row r="343" spans="2:16" ht="14.25" customHeight="1" thickBot="1" x14ac:dyDescent="0.25">
      <c r="B343" s="72" t="s">
        <v>637</v>
      </c>
      <c r="C343" s="33" t="s">
        <v>701</v>
      </c>
      <c r="D343" s="33"/>
      <c r="E343" s="200" t="str">
        <f>+B338&amp;" min "&amp;B339&amp;" min "&amp;B340&amp;" plus "&amp;B341&amp;" min "&amp;B342</f>
        <v>21b min 21c min 21d plus 21e min 21f</v>
      </c>
      <c r="F343" s="87" t="s">
        <v>470</v>
      </c>
      <c r="G343" s="125" t="e">
        <f>IF(ISNA(VLOOKUP(L343,#REF!,IF($E$5="BMG",3,2),0)),"",VLOOKUP(L343,#REF!,IF($E$5="BMG",3,2),0))</f>
        <v>#REF!</v>
      </c>
      <c r="H343" s="43"/>
      <c r="L343" s="203" t="s">
        <v>434</v>
      </c>
    </row>
    <row r="344" spans="2:16" ht="14.25" customHeight="1" x14ac:dyDescent="0.2">
      <c r="B344" s="77" t="s">
        <v>939</v>
      </c>
      <c r="C344" s="38" t="s">
        <v>708</v>
      </c>
      <c r="D344" s="34"/>
      <c r="E344" s="179" t="str">
        <f>B336&amp;" plus "&amp;B343</f>
        <v>21a plus 21g</v>
      </c>
      <c r="F344" s="137"/>
      <c r="G344" s="87" t="s">
        <v>470</v>
      </c>
      <c r="H344" s="119" t="e">
        <f>IF(ISNA(VLOOKUP(M344,#REF!,IF($E$5="BMG",3,2),0)),"",VLOOKUP(M344,#REF!,IF($E$5="BMG",3,2),0))</f>
        <v>#REF!</v>
      </c>
      <c r="M344" s="204" t="s">
        <v>192</v>
      </c>
    </row>
    <row r="345" spans="2:16" s="10" customFormat="1" x14ac:dyDescent="0.2">
      <c r="B345" s="72"/>
      <c r="C345" s="35"/>
      <c r="D345" s="35"/>
      <c r="E345" s="138"/>
      <c r="F345" s="139"/>
      <c r="G345" s="140"/>
      <c r="H345" s="55"/>
      <c r="I345" s="141"/>
      <c r="K345" s="221"/>
      <c r="L345" s="222"/>
      <c r="M345" s="222"/>
      <c r="N345" s="210"/>
      <c r="O345" s="210"/>
      <c r="P345" s="210"/>
    </row>
    <row r="346" spans="2:16" ht="14.25" customHeight="1" x14ac:dyDescent="0.2">
      <c r="B346" s="68">
        <v>22</v>
      </c>
      <c r="C346" s="52" t="s">
        <v>351</v>
      </c>
      <c r="D346" s="52"/>
      <c r="E346" s="82"/>
      <c r="F346" s="142"/>
      <c r="G346" s="143"/>
      <c r="H346" s="43"/>
    </row>
    <row r="347" spans="2:16" x14ac:dyDescent="0.2">
      <c r="B347" s="72" t="s">
        <v>638</v>
      </c>
      <c r="C347" s="30" t="s">
        <v>759</v>
      </c>
      <c r="D347" s="30"/>
      <c r="E347" s="406" t="str">
        <f>+"som ("&amp;B220&amp;") plus som ("&amp;B222&amp;") plus som ("&amp;B224&amp;") plus som ("&amp;B226&amp;") plus som ("&amp;B228&amp;")"</f>
        <v>som (7n) plus som (7p) plus som (7r) plus som (7t) plus som (7v)</v>
      </c>
      <c r="F347" s="406"/>
      <c r="G347" s="119" t="e">
        <f>IF(ISNA(VLOOKUP(L347,#REF!,IF($E$5="BMG",3,2),0)),"",VLOOKUP(L347,#REF!,IF($E$5="BMG",3,2),0))</f>
        <v>#REF!</v>
      </c>
      <c r="H347" s="43"/>
      <c r="L347" s="204" t="s">
        <v>201</v>
      </c>
    </row>
    <row r="348" spans="2:16" s="17" customFormat="1" x14ac:dyDescent="0.2">
      <c r="B348" s="72"/>
      <c r="C348" s="29"/>
      <c r="D348" s="29"/>
      <c r="E348" s="406"/>
      <c r="F348" s="406"/>
      <c r="K348" s="206"/>
      <c r="L348" s="206"/>
      <c r="M348" s="206"/>
      <c r="N348" s="206"/>
      <c r="O348" s="206"/>
      <c r="P348" s="206"/>
    </row>
    <row r="349" spans="2:16" x14ac:dyDescent="0.2">
      <c r="B349" s="72" t="s">
        <v>639</v>
      </c>
      <c r="C349" s="30" t="s">
        <v>811</v>
      </c>
      <c r="D349" s="30"/>
      <c r="E349" s="171" t="str">
        <f>+"som ("&amp;B206&amp;")"</f>
        <v>som (7h)</v>
      </c>
      <c r="F349" s="119" t="e">
        <f>IF(ISNA(VLOOKUP(K349,#REF!,IF($E$5="BMG",3,2),0)),"",VLOOKUP(K349,#REF!,IF($E$5="BMG",3,2),0))</f>
        <v>#REF!</v>
      </c>
      <c r="K349" s="203" t="s">
        <v>416</v>
      </c>
    </row>
    <row r="350" spans="2:16" x14ac:dyDescent="0.2">
      <c r="B350" s="72" t="s">
        <v>640</v>
      </c>
      <c r="C350" s="30" t="s">
        <v>808</v>
      </c>
      <c r="D350" s="30"/>
      <c r="E350" s="171" t="str">
        <f>+"som ("&amp;B205&amp;")"</f>
        <v>som (7g)</v>
      </c>
      <c r="F350" s="119" t="e">
        <f>IF(ISNA(VLOOKUP(K350,#REF!,IF($E$5="BMG",3,2),0)),"",VLOOKUP(K350,#REF!,IF($E$5="BMG",3,2),0))</f>
        <v>#REF!</v>
      </c>
      <c r="K350" s="203" t="s">
        <v>415</v>
      </c>
    </row>
    <row r="351" spans="2:16" x14ac:dyDescent="0.2">
      <c r="B351" s="72" t="s">
        <v>641</v>
      </c>
      <c r="C351" s="30" t="s">
        <v>702</v>
      </c>
      <c r="D351" s="30"/>
      <c r="E351" s="171" t="str">
        <f>+"som ("&amp;B207&amp;")"</f>
        <v>som (7i)</v>
      </c>
      <c r="F351" s="119" t="e">
        <f>IF(ISNA(VLOOKUP(K351,#REF!,IF($E$5="BMG",3,2),0)),"",VLOOKUP(K351,#REF!,IF($E$5="BMG",3,2),0))</f>
        <v>#REF!</v>
      </c>
      <c r="K351" s="203" t="s">
        <v>417</v>
      </c>
    </row>
    <row r="352" spans="2:16" x14ac:dyDescent="0.2">
      <c r="B352" s="72" t="s">
        <v>642</v>
      </c>
      <c r="C352" s="30" t="s">
        <v>703</v>
      </c>
      <c r="D352" s="30"/>
      <c r="E352" s="171" t="str">
        <f>+"som ("&amp;B208&amp;")"</f>
        <v>som (7j)</v>
      </c>
      <c r="F352" s="119" t="e">
        <f>IF(ISNA(VLOOKUP(K352,#REF!,IF($E$5="BMG",3,2),0)),"",VLOOKUP(K352,#REF!,IF($E$5="BMG",3,2),0))</f>
        <v>#REF!</v>
      </c>
      <c r="K352" s="203" t="s">
        <v>418</v>
      </c>
    </row>
    <row r="353" spans="2:16" ht="13.5" thickBot="1" x14ac:dyDescent="0.25">
      <c r="B353" s="72" t="s">
        <v>643</v>
      </c>
      <c r="C353" s="88" t="s">
        <v>911</v>
      </c>
      <c r="D353" s="30"/>
      <c r="E353" s="122"/>
      <c r="F353" s="125" t="e">
        <f>IF(ISNA(VLOOKUP(K353,#REF!,IF($E$5="BMG",3,2),0)),"",VLOOKUP(K353,#REF!,IF($E$5="BMG",3,2),0))</f>
        <v>#REF!</v>
      </c>
      <c r="K353" s="203" t="s">
        <v>910</v>
      </c>
    </row>
    <row r="354" spans="2:16" ht="14.25" customHeight="1" thickBot="1" x14ac:dyDescent="0.25">
      <c r="B354" s="72" t="s">
        <v>644</v>
      </c>
      <c r="C354" s="30" t="s">
        <v>701</v>
      </c>
      <c r="D354" s="1" t="str">
        <f>+B349&amp;" min "&amp;B350&amp;" min "&amp;B351&amp;" plus "&amp;B352&amp;" min "&amp;B353</f>
        <v>22b min 22c min 22d plus 22e min 22f</v>
      </c>
      <c r="E354" s="1"/>
      <c r="F354" s="87" t="s">
        <v>470</v>
      </c>
      <c r="G354" s="144" t="e">
        <f>IF(ISNA(VLOOKUP(L354,#REF!,IF($E$5="BMG",3,2),0)),"",VLOOKUP(L354,#REF!,IF($E$5="BMG",3,2),0))</f>
        <v>#REF!</v>
      </c>
      <c r="L354" s="203" t="s">
        <v>419</v>
      </c>
    </row>
    <row r="355" spans="2:16" ht="14.45" customHeight="1" x14ac:dyDescent="0.2">
      <c r="B355" s="72" t="s">
        <v>940</v>
      </c>
      <c r="C355" s="32" t="s">
        <v>775</v>
      </c>
      <c r="D355" s="32"/>
      <c r="E355" s="180" t="str">
        <f>B347&amp;" plus "&amp;B354</f>
        <v>22a plus 22g</v>
      </c>
      <c r="F355" s="145"/>
      <c r="G355" s="87" t="s">
        <v>470</v>
      </c>
      <c r="H355" s="146" t="e">
        <f>IF(ISNA(VLOOKUP(M355,#REF!,IF($E$5="BMG",3,2),0)),"",VLOOKUP(M355,#REF!,IF($E$5="BMG",3,2),0))</f>
        <v>#REF!</v>
      </c>
      <c r="M355" s="204" t="s">
        <v>193</v>
      </c>
    </row>
    <row r="356" spans="2:16" s="17" customFormat="1" x14ac:dyDescent="0.2">
      <c r="B356" s="67"/>
      <c r="E356" s="18"/>
      <c r="K356" s="206"/>
      <c r="L356" s="206"/>
      <c r="M356" s="206"/>
      <c r="N356" s="206"/>
      <c r="O356" s="206"/>
      <c r="P356" s="206"/>
    </row>
    <row r="357" spans="2:16" s="17" customFormat="1" ht="14.45" customHeight="1" x14ac:dyDescent="0.2">
      <c r="B357" s="68">
        <v>23</v>
      </c>
      <c r="C357" s="52" t="s">
        <v>352</v>
      </c>
      <c r="D357" s="52"/>
      <c r="E357" s="82"/>
      <c r="F357" s="52"/>
      <c r="K357" s="206"/>
      <c r="L357" s="206"/>
      <c r="M357" s="206"/>
      <c r="N357" s="206"/>
      <c r="O357" s="206"/>
      <c r="P357" s="206"/>
    </row>
    <row r="358" spans="2:16" x14ac:dyDescent="0.2">
      <c r="B358" s="72" t="s">
        <v>645</v>
      </c>
      <c r="C358" s="30" t="s">
        <v>811</v>
      </c>
      <c r="D358" s="30"/>
      <c r="F358" s="147" t="str">
        <f>+"som ("&amp;B235&amp;")"</f>
        <v>som (8c)</v>
      </c>
      <c r="G358" s="146" t="e">
        <f>IF(ISNA(VLOOKUP(L358,#REF!,IF($E$5="BMG",3,2),0)),"",VLOOKUP(L358,#REF!,IF($E$5="BMG",3,2),0))</f>
        <v>#REF!</v>
      </c>
      <c r="L358" s="204" t="s">
        <v>383</v>
      </c>
    </row>
    <row r="359" spans="2:16" x14ac:dyDescent="0.2">
      <c r="B359" s="72" t="s">
        <v>646</v>
      </c>
      <c r="C359" s="30" t="s">
        <v>808</v>
      </c>
      <c r="D359" s="30"/>
      <c r="F359" s="147" t="str">
        <f>+"som ("&amp;B234&amp;")"</f>
        <v>som (8b)</v>
      </c>
      <c r="G359" s="146" t="e">
        <f>IF(ISNA(VLOOKUP(L359,#REF!,IF($E$5="BMG",3,2),0)),"",VLOOKUP(L359,#REF!,IF($E$5="BMG",3,2),0))</f>
        <v>#REF!</v>
      </c>
      <c r="L359" s="204" t="s">
        <v>382</v>
      </c>
    </row>
    <row r="360" spans="2:16" x14ac:dyDescent="0.2">
      <c r="B360" s="72" t="s">
        <v>647</v>
      </c>
      <c r="C360" s="39" t="s">
        <v>694</v>
      </c>
      <c r="D360" s="39"/>
      <c r="F360" s="147" t="str">
        <f>+"som ("&amp;B236&amp;")"</f>
        <v>som (8d)</v>
      </c>
      <c r="G360" s="146" t="e">
        <f>IF(ISNA(VLOOKUP(L360,#REF!,IF($E$5="BMG",3,2),0)),"",VLOOKUP(L360,#REF!,IF($E$5="BMG",3,2),0))</f>
        <v>#REF!</v>
      </c>
      <c r="L360" s="204" t="s">
        <v>384</v>
      </c>
    </row>
    <row r="361" spans="2:16" ht="13.5" thickBot="1" x14ac:dyDescent="0.25">
      <c r="B361" s="72" t="s">
        <v>648</v>
      </c>
      <c r="C361" s="37" t="s">
        <v>704</v>
      </c>
      <c r="D361" s="37"/>
      <c r="F361" s="147" t="str">
        <f>+"som ("&amp;B237&amp;")"</f>
        <v>som (8e)</v>
      </c>
      <c r="G361" s="144" t="e">
        <f>IF(ISNA(VLOOKUP(L361,#REF!,IF($E$5="BMG",3,2),0)),"",VLOOKUP(L361,#REF!,IF($E$5="BMG",3,2),0))</f>
        <v>#REF!</v>
      </c>
      <c r="L361" s="204" t="s">
        <v>385</v>
      </c>
    </row>
    <row r="362" spans="2:16" ht="14.45" customHeight="1" x14ac:dyDescent="0.2">
      <c r="B362" s="72" t="s">
        <v>649</v>
      </c>
      <c r="C362" s="32" t="s">
        <v>710</v>
      </c>
      <c r="D362" s="32"/>
      <c r="F362" s="135" t="str">
        <f>+B358&amp;" min "&amp;B359&amp;" min "&amp;B360&amp;" plus "&amp;B361</f>
        <v>23a min 23b min 23c plus 23d</v>
      </c>
      <c r="G362" s="87" t="s">
        <v>470</v>
      </c>
      <c r="H362" s="146" t="e">
        <f>IF(ISNA(VLOOKUP(M362,#REF!,IF($E$5="BMG",3,2),0)),"",VLOOKUP(M362,#REF!,IF($E$5="BMG",3,2),0))</f>
        <v>#REF!</v>
      </c>
      <c r="M362" s="204" t="s">
        <v>194</v>
      </c>
    </row>
    <row r="363" spans="2:16" s="12" customFormat="1" x14ac:dyDescent="0.2">
      <c r="B363" s="72"/>
      <c r="C363" s="36"/>
      <c r="D363" s="36"/>
      <c r="E363" s="148"/>
      <c r="F363" s="149"/>
      <c r="H363" s="150"/>
      <c r="I363" s="151"/>
      <c r="K363" s="223"/>
      <c r="L363" s="212"/>
      <c r="M363" s="224"/>
      <c r="N363" s="212"/>
      <c r="O363" s="212"/>
      <c r="P363" s="212"/>
    </row>
    <row r="364" spans="2:16" s="12" customFormat="1" x14ac:dyDescent="0.2">
      <c r="B364" s="68">
        <v>24</v>
      </c>
      <c r="C364" s="52" t="s">
        <v>353</v>
      </c>
      <c r="D364" s="52"/>
      <c r="E364" s="82"/>
      <c r="F364" s="52"/>
      <c r="H364" s="150"/>
      <c r="I364" s="151"/>
      <c r="K364" s="223"/>
      <c r="L364" s="212"/>
      <c r="M364" s="224"/>
      <c r="N364" s="212"/>
      <c r="O364" s="212"/>
      <c r="P364" s="212"/>
    </row>
    <row r="365" spans="2:16" x14ac:dyDescent="0.2">
      <c r="B365" s="72" t="s">
        <v>650</v>
      </c>
      <c r="C365" s="30" t="s">
        <v>809</v>
      </c>
      <c r="D365" s="30"/>
      <c r="F365" s="152" t="str">
        <f>+"som ("&amp;B243&amp;")"</f>
        <v>som (9b)</v>
      </c>
      <c r="G365" s="146" t="e">
        <f>IF(ISNA(VLOOKUP(L365,#REF!,IF($E$5="BMG",3,2),0)),"",VLOOKUP(L365,#REF!,IF($E$5="BMG",3,2),0))</f>
        <v>#REF!</v>
      </c>
      <c r="L365" s="204" t="s">
        <v>387</v>
      </c>
    </row>
    <row r="366" spans="2:16" x14ac:dyDescent="0.2">
      <c r="B366" s="72" t="s">
        <v>651</v>
      </c>
      <c r="C366" s="30" t="s">
        <v>805</v>
      </c>
      <c r="D366" s="30"/>
      <c r="F366" s="152" t="str">
        <f>+"som ("&amp;B242&amp;")"</f>
        <v>som (9a)</v>
      </c>
      <c r="G366" s="146" t="e">
        <f>IF(ISNA(VLOOKUP(L366,#REF!,IF($E$5="BMG",3,2),0)),"",VLOOKUP(L366,#REF!,IF($E$5="BMG",3,2),0))</f>
        <v>#REF!</v>
      </c>
      <c r="L366" s="204" t="s">
        <v>386</v>
      </c>
    </row>
    <row r="367" spans="2:16" x14ac:dyDescent="0.2">
      <c r="B367" s="72" t="s">
        <v>652</v>
      </c>
      <c r="C367" s="39" t="s">
        <v>694</v>
      </c>
      <c r="D367" s="39"/>
      <c r="F367" s="152" t="str">
        <f>+"som ("&amp;B244&amp;")"</f>
        <v>som (9c)</v>
      </c>
      <c r="G367" s="146" t="e">
        <f>IF(ISNA(VLOOKUP(L367,#REF!,IF($E$5="BMG",3,2),0)),"",VLOOKUP(L367,#REF!,IF($E$5="BMG",3,2),0))</f>
        <v>#REF!</v>
      </c>
      <c r="L367" s="204" t="s">
        <v>388</v>
      </c>
    </row>
    <row r="368" spans="2:16" x14ac:dyDescent="0.2">
      <c r="B368" s="72" t="s">
        <v>653</v>
      </c>
      <c r="C368" s="37" t="s">
        <v>704</v>
      </c>
      <c r="D368" s="37"/>
      <c r="F368" s="152" t="str">
        <f>+"som ("&amp;B245&amp;")"</f>
        <v>som (9d)</v>
      </c>
      <c r="G368" s="146" t="e">
        <f>IF(ISNA(VLOOKUP(L368,#REF!,IF($E$5="BMG",3,2),0)),"",VLOOKUP(L368,#REF!,IF($E$5="BMG",3,2),0))</f>
        <v>#REF!</v>
      </c>
      <c r="L368" s="204" t="s">
        <v>389</v>
      </c>
    </row>
    <row r="369" spans="2:16" ht="14.45" customHeight="1" x14ac:dyDescent="0.2">
      <c r="B369" s="72" t="s">
        <v>654</v>
      </c>
      <c r="C369" s="38" t="s">
        <v>711</v>
      </c>
      <c r="D369" s="38"/>
      <c r="F369" s="135" t="str">
        <f>+B365&amp;" min "&amp;B366&amp;" min "&amp;B367&amp;" plus "&amp;B368</f>
        <v>24a min 24b min 24c plus 24d</v>
      </c>
      <c r="G369" s="87" t="s">
        <v>470</v>
      </c>
      <c r="H369" s="146" t="e">
        <f>IF(ISNA(VLOOKUP(M369,#REF!,IF($E$5="BMG",3,2),0)),"",VLOOKUP(M369,#REF!,IF($E$5="BMG",3,2),0))</f>
        <v>#REF!</v>
      </c>
      <c r="M369" s="204" t="s">
        <v>195</v>
      </c>
    </row>
    <row r="370" spans="2:16" ht="14.45" customHeight="1" x14ac:dyDescent="0.2">
      <c r="C370" s="36"/>
      <c r="D370" s="36"/>
      <c r="E370" s="148"/>
      <c r="F370" s="149"/>
    </row>
    <row r="371" spans="2:16" ht="14.45" customHeight="1" x14ac:dyDescent="0.2">
      <c r="B371" s="68">
        <v>25</v>
      </c>
      <c r="C371" s="54" t="s">
        <v>354</v>
      </c>
      <c r="D371" s="54"/>
      <c r="E371" s="116"/>
      <c r="F371" s="54"/>
    </row>
    <row r="372" spans="2:16" s="17" customFormat="1" x14ac:dyDescent="0.2">
      <c r="B372" s="72" t="s">
        <v>655</v>
      </c>
      <c r="C372" s="39" t="s">
        <v>705</v>
      </c>
      <c r="D372" s="39"/>
      <c r="E372" s="135" t="str">
        <f>+"som ("&amp;B252&amp;")"</f>
        <v>som (10b)</v>
      </c>
      <c r="G372" s="146" t="e">
        <f>IF(ISNA(VLOOKUP(L372,#REF!,IF($E$5="BMG",3,2),0)),"",VLOOKUP(L372,#REF!,IF($E$5="BMG",3,2),0))</f>
        <v>#REF!</v>
      </c>
      <c r="K372" s="206"/>
      <c r="L372" s="204" t="s">
        <v>396</v>
      </c>
      <c r="M372" s="206"/>
      <c r="N372" s="206"/>
      <c r="O372" s="206"/>
      <c r="P372" s="206"/>
    </row>
    <row r="373" spans="2:16" x14ac:dyDescent="0.2">
      <c r="B373" s="72" t="s">
        <v>656</v>
      </c>
      <c r="C373" s="30" t="s">
        <v>811</v>
      </c>
      <c r="D373" s="30"/>
      <c r="E373" s="153" t="str">
        <f>+"som ("&amp;B91&amp;")"</f>
        <v>som (5d)</v>
      </c>
      <c r="F373" s="119" t="e">
        <f>IF(ISNA(VLOOKUP(K373,#REF!,IF($E$5="BMG",3,2),0)),"",VLOOKUP(K373,#REF!,IF($E$5="BMG",3,2),0))</f>
        <v>#REF!</v>
      </c>
      <c r="K373" s="204" t="s">
        <v>398</v>
      </c>
    </row>
    <row r="374" spans="2:16" x14ac:dyDescent="0.2">
      <c r="B374" s="72" t="s">
        <v>657</v>
      </c>
      <c r="C374" s="30" t="s">
        <v>808</v>
      </c>
      <c r="D374" s="30"/>
      <c r="E374" s="153" t="str">
        <f>+"som ("&amp;B90&amp;")"</f>
        <v>som (5c)</v>
      </c>
      <c r="F374" s="119" t="e">
        <f>IF(ISNA(VLOOKUP(K374,#REF!,IF($E$5="BMG",3,2),0)),"",VLOOKUP(K374,#REF!,IF($E$5="BMG",3,2),0))</f>
        <v>#REF!</v>
      </c>
      <c r="K374" s="204" t="s">
        <v>397</v>
      </c>
    </row>
    <row r="375" spans="2:16" x14ac:dyDescent="0.2">
      <c r="B375" s="72" t="s">
        <v>658</v>
      </c>
      <c r="C375" s="39" t="s">
        <v>694</v>
      </c>
      <c r="D375" s="39"/>
      <c r="E375" s="153" t="str">
        <f>+"som ("&amp;B92&amp;")"</f>
        <v>som (5e)</v>
      </c>
      <c r="F375" s="119" t="e">
        <f>IF(ISNA(VLOOKUP(K375,#REF!,IF($E$5="BMG",3,2),0)),"",VLOOKUP(K375,#REF!,IF($E$5="BMG",3,2),0))</f>
        <v>#REF!</v>
      </c>
      <c r="K375" s="204" t="s">
        <v>399</v>
      </c>
    </row>
    <row r="376" spans="2:16" ht="13.5" thickBot="1" x14ac:dyDescent="0.25">
      <c r="B376" s="72" t="s">
        <v>659</v>
      </c>
      <c r="C376" s="39" t="s">
        <v>695</v>
      </c>
      <c r="D376" s="39"/>
      <c r="E376" s="153" t="str">
        <f>+"som ("&amp;B93&amp;")"</f>
        <v>som (5f)</v>
      </c>
      <c r="F376" s="125" t="e">
        <f>IF(ISNA(VLOOKUP(K376,#REF!,IF($E$5="BMG",3,2),0)),"",VLOOKUP(K376,#REF!,IF($E$5="BMG",3,2),0))</f>
        <v>#REF!</v>
      </c>
      <c r="K376" s="204" t="s">
        <v>400</v>
      </c>
    </row>
    <row r="377" spans="2:16" ht="14.45" customHeight="1" thickBot="1" x14ac:dyDescent="0.25">
      <c r="B377" s="72" t="s">
        <v>660</v>
      </c>
      <c r="C377" s="39" t="s">
        <v>706</v>
      </c>
      <c r="D377" s="39"/>
      <c r="E377" s="135" t="str">
        <f>+B373&amp;" min "&amp;B374&amp;" min "&amp;B375&amp;" plus "&amp;B376</f>
        <v>25b min 25c min 25d plus 25e</v>
      </c>
      <c r="F377" s="87" t="s">
        <v>470</v>
      </c>
      <c r="G377" s="125" t="e">
        <f>IF(ISNA(VLOOKUP(L377,#REF!,IF($E$5="BMG",3,2),0)),"",VLOOKUP(L377,#REF!,IF($E$5="BMG",3,2),0))</f>
        <v>#REF!</v>
      </c>
      <c r="L377" s="204" t="s">
        <v>401</v>
      </c>
    </row>
    <row r="378" spans="2:16" x14ac:dyDescent="0.2">
      <c r="B378" s="72" t="s">
        <v>661</v>
      </c>
      <c r="C378" s="32" t="s">
        <v>712</v>
      </c>
      <c r="D378" s="31"/>
      <c r="E378" s="154" t="str">
        <f>+B372&amp;" plus "&amp;B377</f>
        <v>25a plus 25f</v>
      </c>
      <c r="F378" s="137"/>
      <c r="G378" s="87" t="s">
        <v>470</v>
      </c>
      <c r="H378" s="119" t="e">
        <f>IF(ISNA(VLOOKUP(M378,#REF!,IF($E$5="BMG",3,2),0)),"",VLOOKUP(M378,#REF!,IF($E$5="BMG",3,2),0))</f>
        <v>#REF!</v>
      </c>
      <c r="M378" s="204" t="s">
        <v>196</v>
      </c>
    </row>
    <row r="380" spans="2:16" x14ac:dyDescent="0.2">
      <c r="B380" s="74">
        <v>26</v>
      </c>
      <c r="C380" s="57" t="s">
        <v>688</v>
      </c>
      <c r="D380" s="57"/>
      <c r="E380" s="155"/>
      <c r="F380" s="156"/>
      <c r="I380" s="3"/>
      <c r="K380" s="205"/>
      <c r="L380" s="205"/>
      <c r="M380" s="205"/>
    </row>
    <row r="381" spans="2:16" x14ac:dyDescent="0.2">
      <c r="B381" s="44" t="s">
        <v>682</v>
      </c>
      <c r="C381" s="19" t="s">
        <v>793</v>
      </c>
      <c r="D381" s="56" t="str">
        <f>+"Tel op: "&amp;B298&amp;", "&amp;B303&amp;", "&amp;B312&amp;", "&amp;B321&amp;", "&amp;B344&amp;", "&amp;B355&amp;", "&amp;B362&amp;", "&amp;B369&amp;", "&amp;B378</f>
        <v>Tel op: 15c, 16c, 17g, 18g, 21h, 22h, 23e, 24e, 25g</v>
      </c>
      <c r="E381" s="3"/>
      <c r="H381" s="119" t="e">
        <f>IF(ISNA(VLOOKUP(M381,#REF!,IF($E$5="BMG",3,2),0)),"",VLOOKUP(M381,#REF!,IF($E$5="BMG",3,2),0))</f>
        <v>#REF!</v>
      </c>
      <c r="M381" s="204" t="s">
        <v>462</v>
      </c>
    </row>
    <row r="382" spans="2:16" x14ac:dyDescent="0.2">
      <c r="C382" s="19" t="s">
        <v>794</v>
      </c>
      <c r="D382" s="56" t="str">
        <f>+"Tel op: "&amp;B298&amp;", "&amp;B303&amp;", "&amp;B312&amp;", "&amp;B324&amp;", "&amp;B333&amp;", "&amp;B344&amp;", "&amp;B355&amp;", "&amp;B362&amp;", "&amp;B369&amp;", "&amp;B378</f>
        <v>Tel op: 15c, 16c, 17g, 19a, 20g, 21h, 22h, 23e, 24e, 25g</v>
      </c>
      <c r="E382" s="3"/>
    </row>
    <row r="383" spans="2:16" s="43" customFormat="1" x14ac:dyDescent="0.25">
      <c r="B383" s="113" t="s">
        <v>689</v>
      </c>
      <c r="C383" s="157"/>
      <c r="D383" s="157"/>
      <c r="E383" s="158"/>
      <c r="F383" s="157"/>
      <c r="G383" s="157"/>
      <c r="H383" s="157"/>
      <c r="I383" s="29"/>
      <c r="K383" s="219"/>
      <c r="L383" s="220"/>
      <c r="M383" s="220"/>
      <c r="N383" s="219"/>
      <c r="O383" s="219"/>
      <c r="P383" s="219"/>
    </row>
    <row r="384" spans="2:16" x14ac:dyDescent="0.2">
      <c r="C384" s="40" t="s">
        <v>343</v>
      </c>
      <c r="D384" s="40"/>
      <c r="K384" s="204"/>
    </row>
    <row r="385" spans="2:16" s="9" customFormat="1" ht="14.45" customHeight="1" x14ac:dyDescent="0.2">
      <c r="B385" s="68">
        <v>27</v>
      </c>
      <c r="C385" s="52" t="s">
        <v>714</v>
      </c>
      <c r="D385" s="52"/>
      <c r="E385" s="81"/>
      <c r="F385" s="75"/>
      <c r="I385" s="17"/>
      <c r="K385" s="203"/>
      <c r="L385" s="203"/>
      <c r="M385" s="203"/>
      <c r="N385" s="203"/>
      <c r="O385" s="203"/>
      <c r="P385" s="203"/>
    </row>
    <row r="386" spans="2:16" s="17" customFormat="1" ht="14.45" customHeight="1" x14ac:dyDescent="0.2">
      <c r="B386" s="44" t="s">
        <v>662</v>
      </c>
      <c r="C386" s="32" t="s">
        <v>781</v>
      </c>
      <c r="E386" s="159" t="str">
        <f>+"som ("&amp;B267&amp;")"</f>
        <v>som (11b)</v>
      </c>
      <c r="F386" s="85" t="e">
        <f>IF(ISNA(VLOOKUP(K386,#REF!,IF($E$5="BMG",3,2),0)),"",VLOOKUP(K386,#REF!,IF($E$5="BMG",3,2),0))</f>
        <v>#REF!</v>
      </c>
      <c r="K386" s="206" t="s">
        <v>892</v>
      </c>
      <c r="L386" s="206"/>
      <c r="M386" s="206"/>
      <c r="N386" s="206"/>
      <c r="O386" s="206"/>
      <c r="P386" s="206"/>
    </row>
    <row r="387" spans="2:16" s="17" customFormat="1" ht="14.45" customHeight="1" thickBot="1" x14ac:dyDescent="0.25">
      <c r="B387" s="44" t="s">
        <v>880</v>
      </c>
      <c r="C387" s="32" t="s">
        <v>971</v>
      </c>
      <c r="E387" s="159" t="str">
        <f>+"som ("&amp;B268&amp;")"</f>
        <v>som (11c)</v>
      </c>
      <c r="F387" s="86" t="e">
        <f>IF(ISNA(VLOOKUP(K387,#REF!,IF($E$5="BMG",3,2),0)),"",VLOOKUP(K387,#REF!,IF($E$5="BMG",3,2),0))</f>
        <v>#REF!</v>
      </c>
      <c r="K387" s="206" t="s">
        <v>893</v>
      </c>
      <c r="L387" s="206"/>
      <c r="M387" s="206"/>
      <c r="N387" s="206"/>
      <c r="O387" s="206"/>
      <c r="P387" s="206"/>
    </row>
    <row r="388" spans="2:16" s="16" customFormat="1" ht="14.45" customHeight="1" x14ac:dyDescent="0.2">
      <c r="B388" s="44" t="s">
        <v>881</v>
      </c>
      <c r="C388" s="32" t="s">
        <v>888</v>
      </c>
      <c r="D388" s="75"/>
      <c r="E388" s="159" t="str">
        <f>+B386&amp;" min "&amp;B387</f>
        <v>27a min 27b</v>
      </c>
      <c r="F388" s="87" t="s">
        <v>470</v>
      </c>
      <c r="G388" s="119" t="e">
        <f>IF(ISNA(VLOOKUP(L388,#REF!,IF($E$5="BMG",3,2),0)),"",VLOOKUP(L388,#REF!,IF($E$5="BMG",3,2),0))</f>
        <v>#REF!</v>
      </c>
      <c r="I388" s="141"/>
      <c r="K388" s="221"/>
      <c r="L388" s="204" t="s">
        <v>202</v>
      </c>
      <c r="M388" s="221"/>
      <c r="N388" s="221"/>
      <c r="O388" s="221"/>
      <c r="P388" s="221"/>
    </row>
    <row r="389" spans="2:16" s="9" customFormat="1" ht="14.45" customHeight="1" x14ac:dyDescent="0.2">
      <c r="B389" s="68">
        <v>28</v>
      </c>
      <c r="C389" s="52" t="s">
        <v>715</v>
      </c>
      <c r="D389" s="52"/>
      <c r="E389" s="81"/>
      <c r="F389" s="75"/>
      <c r="I389" s="17"/>
      <c r="K389" s="203"/>
      <c r="L389" s="222"/>
      <c r="M389" s="203"/>
      <c r="N389" s="203"/>
      <c r="O389" s="203"/>
      <c r="P389" s="203"/>
    </row>
    <row r="390" spans="2:16" s="17" customFormat="1" ht="14.45" customHeight="1" x14ac:dyDescent="0.2">
      <c r="B390" s="44" t="s">
        <v>663</v>
      </c>
      <c r="C390" s="32" t="s">
        <v>781</v>
      </c>
      <c r="E390" s="159" t="str">
        <f>+"som ("&amp;B276&amp;")"</f>
        <v>som (12b)</v>
      </c>
      <c r="F390" s="85" t="e">
        <f>IF(ISNA(VLOOKUP(K390,#REF!,IF($E$5="BMG",3,2),0)),"",VLOOKUP(K390,#REF!,IF($E$5="BMG",3,2),0))</f>
        <v>#REF!</v>
      </c>
      <c r="K390" s="206" t="s">
        <v>894</v>
      </c>
      <c r="L390" s="206"/>
      <c r="M390" s="206"/>
      <c r="N390" s="206"/>
      <c r="O390" s="206"/>
      <c r="P390" s="206"/>
    </row>
    <row r="391" spans="2:16" s="17" customFormat="1" ht="14.45" customHeight="1" thickBot="1" x14ac:dyDescent="0.25">
      <c r="B391" s="44" t="s">
        <v>882</v>
      </c>
      <c r="C391" s="32" t="s">
        <v>971</v>
      </c>
      <c r="E391" s="159" t="str">
        <f>+"som ("&amp;B277&amp;")"</f>
        <v>som (12c)</v>
      </c>
      <c r="F391" s="86" t="e">
        <f>IF(ISNA(VLOOKUP(K391,#REF!,IF($E$5="BMG",3,2),0)),"",VLOOKUP(K391,#REF!,IF($E$5="BMG",3,2),0))</f>
        <v>#REF!</v>
      </c>
      <c r="K391" s="206" t="s">
        <v>895</v>
      </c>
      <c r="L391" s="206"/>
      <c r="M391" s="206"/>
      <c r="N391" s="206"/>
      <c r="O391" s="206"/>
      <c r="P391" s="206"/>
    </row>
    <row r="392" spans="2:16" s="9" customFormat="1" ht="14.45" customHeight="1" x14ac:dyDescent="0.2">
      <c r="B392" s="44" t="s">
        <v>883</v>
      </c>
      <c r="C392" s="32" t="s">
        <v>889</v>
      </c>
      <c r="D392" s="75"/>
      <c r="E392" s="159" t="str">
        <f>+B390&amp;" min "&amp;B391</f>
        <v>28a min 28b</v>
      </c>
      <c r="F392" s="87" t="s">
        <v>470</v>
      </c>
      <c r="G392" s="119" t="e">
        <f>IF(ISNA(VLOOKUP(L392,#REF!,IF($E$5="BMG",3,2),0)),"",VLOOKUP(L392,#REF!,IF($E$5="BMG",3,2),0))</f>
        <v>#REF!</v>
      </c>
      <c r="I392" s="17"/>
      <c r="K392" s="203"/>
      <c r="L392" s="204" t="s">
        <v>203</v>
      </c>
      <c r="M392" s="203"/>
      <c r="N392" s="203"/>
      <c r="O392" s="203"/>
      <c r="P392" s="203"/>
    </row>
    <row r="393" spans="2:16" s="16" customFormat="1" ht="14.45" customHeight="1" x14ac:dyDescent="0.2">
      <c r="B393" s="68">
        <v>29</v>
      </c>
      <c r="C393" s="52" t="s">
        <v>713</v>
      </c>
      <c r="D393" s="53"/>
      <c r="E393" s="81"/>
      <c r="F393" s="75"/>
      <c r="I393" s="141"/>
      <c r="K393" s="221"/>
      <c r="L393" s="204"/>
      <c r="M393" s="221"/>
      <c r="N393" s="221"/>
      <c r="O393" s="221"/>
      <c r="P393" s="221"/>
    </row>
    <row r="394" spans="2:16" s="17" customFormat="1" ht="14.45" customHeight="1" x14ac:dyDescent="0.2">
      <c r="B394" s="44" t="s">
        <v>664</v>
      </c>
      <c r="C394" s="32" t="s">
        <v>781</v>
      </c>
      <c r="E394" s="159" t="e">
        <f>+"som ("&amp;#REF!&amp;")"</f>
        <v>#REF!</v>
      </c>
      <c r="F394" s="85" t="e">
        <f>IF(ISNA(VLOOKUP(K394,#REF!,IF($E$5="BMG",3,2),0)),"",VLOOKUP(K394,#REF!,IF($E$5="BMG",3,2),0))</f>
        <v>#REF!</v>
      </c>
      <c r="K394" s="206" t="s">
        <v>896</v>
      </c>
      <c r="L394" s="206"/>
      <c r="M394" s="206"/>
      <c r="N394" s="206"/>
      <c r="O394" s="206"/>
      <c r="P394" s="206"/>
    </row>
    <row r="395" spans="2:16" s="17" customFormat="1" ht="14.45" customHeight="1" thickBot="1" x14ac:dyDescent="0.25">
      <c r="B395" s="44" t="s">
        <v>884</v>
      </c>
      <c r="C395" s="32" t="s">
        <v>971</v>
      </c>
      <c r="E395" s="159" t="e">
        <f>+"som ("&amp;#REF!&amp;")"</f>
        <v>#REF!</v>
      </c>
      <c r="F395" s="86" t="e">
        <f>IF(ISNA(VLOOKUP(K395,#REF!,IF($E$5="BMG",3,2),0)),"",VLOOKUP(K395,#REF!,IF($E$5="BMG",3,2),0))</f>
        <v>#REF!</v>
      </c>
      <c r="K395" s="206" t="s">
        <v>897</v>
      </c>
      <c r="L395" s="206"/>
      <c r="M395" s="206"/>
      <c r="N395" s="206"/>
      <c r="O395" s="206"/>
      <c r="P395" s="206"/>
    </row>
    <row r="396" spans="2:16" s="9" customFormat="1" ht="14.45" customHeight="1" x14ac:dyDescent="0.2">
      <c r="B396" s="44" t="s">
        <v>885</v>
      </c>
      <c r="C396" s="32" t="s">
        <v>890</v>
      </c>
      <c r="D396" s="75"/>
      <c r="E396" s="159" t="str">
        <f>+B394&amp;" min "&amp;B395</f>
        <v>29a min 29b</v>
      </c>
      <c r="F396" s="87" t="s">
        <v>470</v>
      </c>
      <c r="G396" s="119" t="e">
        <f>IF(ISNA(VLOOKUP(L396,#REF!,IF($E$5="BMG",3,2),0)),"",VLOOKUP(L396,#REF!,IF($E$5="BMG",3,2),0))</f>
        <v>#REF!</v>
      </c>
      <c r="I396" s="17"/>
      <c r="K396" s="203"/>
      <c r="L396" s="222" t="s">
        <v>204</v>
      </c>
      <c r="M396" s="203"/>
      <c r="N396" s="203"/>
      <c r="O396" s="203"/>
      <c r="P396" s="203"/>
    </row>
    <row r="397" spans="2:16" s="9" customFormat="1" ht="14.45" customHeight="1" x14ac:dyDescent="0.2">
      <c r="B397" s="68">
        <v>30</v>
      </c>
      <c r="C397" s="53" t="s">
        <v>716</v>
      </c>
      <c r="D397" s="53"/>
      <c r="E397" s="81"/>
      <c r="F397" s="75"/>
      <c r="I397" s="17"/>
      <c r="K397" s="203"/>
      <c r="L397" s="204"/>
      <c r="M397" s="203"/>
      <c r="N397" s="203"/>
      <c r="O397" s="203"/>
      <c r="P397" s="203"/>
    </row>
    <row r="398" spans="2:16" s="17" customFormat="1" ht="14.45" customHeight="1" x14ac:dyDescent="0.2">
      <c r="B398" s="44" t="s">
        <v>665</v>
      </c>
      <c r="C398" s="32" t="s">
        <v>781</v>
      </c>
      <c r="E398" s="159" t="e">
        <f>+"som ("&amp;#REF!&amp;")"</f>
        <v>#REF!</v>
      </c>
      <c r="F398" s="85" t="e">
        <f>IF(ISNA(VLOOKUP(K398,#REF!,IF($E$5="BMG",3,2),0)),"",VLOOKUP(K398,#REF!,IF($E$5="BMG",3,2),0))</f>
        <v>#REF!</v>
      </c>
      <c r="K398" s="206" t="s">
        <v>898</v>
      </c>
      <c r="L398" s="206"/>
      <c r="M398" s="206"/>
      <c r="N398" s="206"/>
      <c r="O398" s="206"/>
      <c r="P398" s="206"/>
    </row>
    <row r="399" spans="2:16" s="17" customFormat="1" ht="14.45" customHeight="1" thickBot="1" x14ac:dyDescent="0.25">
      <c r="B399" s="44" t="s">
        <v>886</v>
      </c>
      <c r="C399" s="32" t="s">
        <v>971</v>
      </c>
      <c r="E399" s="159" t="e">
        <f>+"som ("&amp;#REF!&amp;")"</f>
        <v>#REF!</v>
      </c>
      <c r="F399" s="86" t="e">
        <f>IF(ISNA(VLOOKUP(K399,#REF!,IF($E$5="BMG",3,2),0)),"",VLOOKUP(K399,#REF!,IF($E$5="BMG",3,2),0))</f>
        <v>#REF!</v>
      </c>
      <c r="K399" s="206" t="s">
        <v>899</v>
      </c>
      <c r="L399" s="206"/>
      <c r="M399" s="206"/>
      <c r="N399" s="206"/>
      <c r="O399" s="206"/>
      <c r="P399" s="206"/>
    </row>
    <row r="400" spans="2:16" x14ac:dyDescent="0.2">
      <c r="B400" s="44" t="s">
        <v>887</v>
      </c>
      <c r="C400" s="32" t="s">
        <v>891</v>
      </c>
      <c r="E400" s="159" t="str">
        <f>+B398&amp;" min "&amp;B399</f>
        <v>30a min 30b</v>
      </c>
      <c r="F400" s="87" t="s">
        <v>470</v>
      </c>
      <c r="G400" s="119" t="e">
        <f>IF(ISNA(VLOOKUP(L400,#REF!,IF($E$5="BMG",3,2),0)),"",VLOOKUP(L400,#REF!,IF($E$5="BMG",3,2),0))</f>
        <v>#REF!</v>
      </c>
      <c r="L400" s="204" t="s">
        <v>205</v>
      </c>
      <c r="M400" s="205"/>
    </row>
    <row r="401" spans="2:16" s="17" customFormat="1" x14ac:dyDescent="0.2">
      <c r="B401" s="56"/>
      <c r="E401" s="18"/>
      <c r="K401" s="206"/>
      <c r="L401" s="206"/>
      <c r="M401" s="206"/>
      <c r="N401" s="206"/>
      <c r="O401" s="206"/>
      <c r="P401" s="206"/>
    </row>
    <row r="402" spans="2:16" x14ac:dyDescent="0.2">
      <c r="B402" s="73">
        <v>31</v>
      </c>
      <c r="C402" s="57" t="s">
        <v>690</v>
      </c>
      <c r="D402" s="57"/>
      <c r="E402" s="83"/>
      <c r="F402" s="57"/>
    </row>
    <row r="403" spans="2:16" x14ac:dyDescent="0.2">
      <c r="B403" s="44" t="s">
        <v>666</v>
      </c>
      <c r="E403" s="160"/>
      <c r="F403" s="161" t="str">
        <f>+"Tel op: "&amp;B388&amp;" plus "&amp;B392&amp;" plus "&amp;B396&amp;" plus "&amp;B400</f>
        <v>Tel op: 27c plus 28c plus 29c plus 30c</v>
      </c>
      <c r="H403" s="119" t="e">
        <f>IF(ISNA(VLOOKUP(M403,#REF!,IF($E$5="BMG",3,2),0)),"",VLOOKUP(M403,#REF!,IF($E$5="BMG",3,2),0))</f>
        <v>#REF!</v>
      </c>
      <c r="M403" s="204" t="s">
        <v>466</v>
      </c>
    </row>
    <row r="404" spans="2:16" s="17" customFormat="1" x14ac:dyDescent="0.2">
      <c r="B404" s="56"/>
      <c r="E404" s="18"/>
      <c r="K404" s="206"/>
      <c r="L404" s="206"/>
      <c r="M404" s="206"/>
      <c r="N404" s="206"/>
      <c r="O404" s="206"/>
      <c r="P404" s="206"/>
    </row>
    <row r="405" spans="2:16" s="43" customFormat="1" x14ac:dyDescent="0.25">
      <c r="B405" s="113" t="s">
        <v>691</v>
      </c>
      <c r="C405" s="114"/>
      <c r="D405" s="114"/>
      <c r="E405" s="115"/>
      <c r="F405" s="114"/>
      <c r="G405" s="114"/>
      <c r="H405" s="114"/>
      <c r="I405" s="29"/>
      <c r="K405" s="219"/>
      <c r="L405" s="220"/>
      <c r="M405" s="220"/>
      <c r="N405" s="219"/>
      <c r="O405" s="219"/>
      <c r="P405" s="219"/>
    </row>
    <row r="406" spans="2:16" s="17" customFormat="1" x14ac:dyDescent="0.2">
      <c r="B406" s="67"/>
      <c r="C406" s="41" t="s">
        <v>355</v>
      </c>
      <c r="D406" s="41"/>
      <c r="E406" s="18"/>
      <c r="K406" s="206"/>
      <c r="L406" s="206"/>
      <c r="M406" s="206"/>
      <c r="N406" s="206"/>
      <c r="O406" s="206"/>
      <c r="P406" s="206"/>
    </row>
    <row r="407" spans="2:16" ht="14.25" customHeight="1" x14ac:dyDescent="0.2">
      <c r="B407" s="68">
        <v>32</v>
      </c>
      <c r="C407" s="53" t="s">
        <v>350</v>
      </c>
      <c r="D407" s="53"/>
      <c r="E407" s="81"/>
      <c r="F407" s="53"/>
    </row>
    <row r="408" spans="2:16" x14ac:dyDescent="0.2">
      <c r="B408" s="72" t="s">
        <v>667</v>
      </c>
      <c r="C408" s="30" t="s">
        <v>759</v>
      </c>
      <c r="D408" s="30"/>
      <c r="E408" s="406" t="str">
        <f>+"som ("&amp;B178&amp;") plus som ("&amp;B181&amp;") plus som ("&amp;B184&amp;") plus som ("&amp;B187&amp;") plus som ("&amp;B190&amp;")"</f>
        <v>som (6az) plus som (6bc) plus som (6bf) plus som (6bi) plus som (6bl)</v>
      </c>
      <c r="F408" s="406"/>
      <c r="G408" s="119" t="e">
        <f>IF(ISNA(VLOOKUP(L408,#REF!,IF($E$5="BMG",3,2),0)),"",VLOOKUP(L408,#REF!,IF($E$5="BMG",3,2),0))</f>
        <v>#REF!</v>
      </c>
      <c r="L408" s="204" t="s">
        <v>200</v>
      </c>
    </row>
    <row r="409" spans="2:16" s="17" customFormat="1" x14ac:dyDescent="0.2">
      <c r="B409" s="72"/>
      <c r="C409" s="29"/>
      <c r="D409" s="29"/>
      <c r="E409" s="406"/>
      <c r="F409" s="406"/>
      <c r="K409" s="206"/>
      <c r="L409" s="206"/>
      <c r="M409" s="206"/>
      <c r="N409" s="206"/>
      <c r="O409" s="206"/>
      <c r="P409" s="206"/>
    </row>
    <row r="410" spans="2:16" x14ac:dyDescent="0.2">
      <c r="B410" s="72" t="s">
        <v>668</v>
      </c>
      <c r="C410" s="30" t="s">
        <v>796</v>
      </c>
      <c r="D410" s="30"/>
      <c r="E410" s="171" t="str">
        <f>+"som ("&amp;B163&amp;")"</f>
        <v>som (6av)</v>
      </c>
      <c r="F410" s="119" t="e">
        <f>IF(ISNA(VLOOKUP(K410,#REF!,IF($E$5="BMG",3,2),0)),"",VLOOKUP(K410,#REF!,IF($E$5="BMG",3,2),0))</f>
        <v>#REF!</v>
      </c>
      <c r="G410" s="43"/>
      <c r="H410" s="43"/>
      <c r="K410" s="203" t="s">
        <v>421</v>
      </c>
    </row>
    <row r="411" spans="2:16" x14ac:dyDescent="0.2">
      <c r="B411" s="72" t="s">
        <v>669</v>
      </c>
      <c r="C411" s="30" t="s">
        <v>795</v>
      </c>
      <c r="D411" s="30"/>
      <c r="E411" s="171" t="str">
        <f>+"som ("&amp;B148&amp;")"</f>
        <v>som (6aj)</v>
      </c>
      <c r="F411" s="119" t="e">
        <f>IF(ISNA(VLOOKUP(K411,#REF!,IF($E$5="BMG",3,2),0)),"",VLOOKUP(K411,#REF!,IF($E$5="BMG",3,2),0))</f>
        <v>#REF!</v>
      </c>
      <c r="G411" s="43"/>
      <c r="H411" s="43"/>
      <c r="K411" s="203" t="s">
        <v>420</v>
      </c>
    </row>
    <row r="412" spans="2:16" x14ac:dyDescent="0.2">
      <c r="B412" s="72" t="s">
        <v>670</v>
      </c>
      <c r="C412" s="30" t="s">
        <v>707</v>
      </c>
      <c r="D412" s="30"/>
      <c r="E412" s="171" t="str">
        <f>+"som ("&amp;B153&amp;")"</f>
        <v>som (6an)</v>
      </c>
      <c r="F412" s="119" t="e">
        <f>IF(ISNA(VLOOKUP(K412,#REF!,IF($E$5="BMG",3,2),0)),"",VLOOKUP(K412,#REF!,IF($E$5="BMG",3,2),0))</f>
        <v>#REF!</v>
      </c>
      <c r="G412" s="43"/>
      <c r="H412" s="43"/>
      <c r="K412" s="203" t="s">
        <v>422</v>
      </c>
    </row>
    <row r="413" spans="2:16" x14ac:dyDescent="0.2">
      <c r="B413" s="72" t="s">
        <v>671</v>
      </c>
      <c r="C413" s="30" t="s">
        <v>703</v>
      </c>
      <c r="D413" s="30"/>
      <c r="E413" s="171" t="str">
        <f>+"som ("&amp;B158&amp;")"</f>
        <v>som (6ar)</v>
      </c>
      <c r="F413" s="119" t="e">
        <f>IF(ISNA(VLOOKUP(K413,#REF!,IF($E$5="BMG",3,2),0)),"",VLOOKUP(K413,#REF!,IF($E$5="BMG",3,2),0))</f>
        <v>#REF!</v>
      </c>
      <c r="G413" s="43"/>
      <c r="H413" s="43"/>
      <c r="K413" s="203" t="s">
        <v>423</v>
      </c>
    </row>
    <row r="414" spans="2:16" ht="13.5" thickBot="1" x14ac:dyDescent="0.25">
      <c r="B414" s="72" t="s">
        <v>672</v>
      </c>
      <c r="C414" s="88" t="s">
        <v>917</v>
      </c>
      <c r="D414" s="30"/>
      <c r="E414" s="181"/>
      <c r="F414" s="125" t="e">
        <f>IF(ISNA(VLOOKUP(K414,#REF!,IF($E$5="BMG",3,2),0)),"",VLOOKUP(K414,#REF!,IF($E$5="BMG",3,2),0))</f>
        <v>#REF!</v>
      </c>
      <c r="K414" s="203" t="s">
        <v>918</v>
      </c>
    </row>
    <row r="415" spans="2:16" ht="13.5" thickBot="1" x14ac:dyDescent="0.25">
      <c r="B415" s="72" t="s">
        <v>673</v>
      </c>
      <c r="C415" s="30" t="s">
        <v>706</v>
      </c>
      <c r="D415" s="30"/>
      <c r="E415" s="200" t="str">
        <f>+B410&amp;" min "&amp;B411&amp;" min "&amp;B412&amp;" plus "&amp;B413&amp;" min "&amp;B414</f>
        <v>32b min 32c min 32d plus 32e min 32f</v>
      </c>
      <c r="F415" s="87" t="s">
        <v>470</v>
      </c>
      <c r="G415" s="125" t="e">
        <f>IF(ISNA(VLOOKUP(L415,#REF!,IF($E$5="BMG",3,2),0)),"",VLOOKUP(L415,#REF!,IF($E$5="BMG",3,2),0))</f>
        <v>#REF!</v>
      </c>
      <c r="H415" s="43"/>
      <c r="L415" s="203" t="s">
        <v>424</v>
      </c>
    </row>
    <row r="416" spans="2:16" ht="14.25" customHeight="1" x14ac:dyDescent="0.2">
      <c r="B416" s="72" t="s">
        <v>941</v>
      </c>
      <c r="C416" s="31" t="s">
        <v>683</v>
      </c>
      <c r="D416" s="31"/>
      <c r="E416" s="172" t="str">
        <f>B408&amp;" plus "&amp;B415</f>
        <v>32a plus 32g</v>
      </c>
      <c r="G416" s="87" t="s">
        <v>470</v>
      </c>
      <c r="H416" s="119" t="e">
        <f>IF(ISNA(VLOOKUP(M416,#REF!,IF($E$5="BMG",3,2),0)),"",VLOOKUP(M416,#REF!,IF($E$5="BMG",3,2),0))</f>
        <v>#REF!</v>
      </c>
      <c r="M416" s="204" t="s">
        <v>197</v>
      </c>
    </row>
    <row r="417" spans="2:16" s="10" customFormat="1" x14ac:dyDescent="0.2">
      <c r="B417" s="72"/>
      <c r="C417" s="35"/>
      <c r="D417" s="35"/>
      <c r="E417" s="138"/>
      <c r="F417" s="139"/>
      <c r="G417" s="140"/>
      <c r="H417" s="55"/>
      <c r="I417" s="141"/>
      <c r="K417" s="221"/>
      <c r="L417" s="210"/>
      <c r="M417" s="222"/>
      <c r="N417" s="210"/>
      <c r="O417" s="210"/>
      <c r="P417" s="210"/>
    </row>
    <row r="418" spans="2:16" s="10" customFormat="1" x14ac:dyDescent="0.2">
      <c r="B418" s="68">
        <v>33</v>
      </c>
      <c r="C418" s="52" t="s">
        <v>354</v>
      </c>
      <c r="D418" s="52"/>
      <c r="E418" s="82"/>
      <c r="F418" s="52"/>
      <c r="G418" s="140"/>
      <c r="H418" s="55"/>
      <c r="I418" s="141"/>
      <c r="K418" s="221"/>
      <c r="L418" s="210"/>
      <c r="M418" s="222"/>
      <c r="N418" s="210"/>
      <c r="O418" s="210"/>
      <c r="P418" s="210"/>
    </row>
    <row r="419" spans="2:16" s="17" customFormat="1" x14ac:dyDescent="0.2">
      <c r="B419" s="72" t="s">
        <v>674</v>
      </c>
      <c r="C419" s="39" t="s">
        <v>705</v>
      </c>
      <c r="D419" s="39"/>
      <c r="E419" s="200" t="str">
        <f>+"som ("&amp;B257&amp;")"</f>
        <v>som (10g)</v>
      </c>
      <c r="G419" s="119" t="e">
        <f>IF(ISNA(VLOOKUP(L419,#REF!,IF($E$5="BMG",3,2),0)),"",VLOOKUP(L419,#REF!,IF($E$5="BMG",3,2),0))</f>
        <v>#REF!</v>
      </c>
      <c r="H419" s="29"/>
      <c r="K419" s="206"/>
      <c r="L419" s="204" t="s">
        <v>390</v>
      </c>
      <c r="M419" s="206"/>
      <c r="N419" s="206"/>
      <c r="O419" s="206"/>
      <c r="P419" s="206"/>
    </row>
    <row r="420" spans="2:16" x14ac:dyDescent="0.2">
      <c r="B420" s="72" t="s">
        <v>675</v>
      </c>
      <c r="C420" s="17" t="s">
        <v>800</v>
      </c>
      <c r="E420" s="171" t="str">
        <f>+"som ("&amp;B259&amp;")"</f>
        <v>som (10i)</v>
      </c>
      <c r="F420" s="119" t="e">
        <f>IF(ISNA(VLOOKUP(K420,#REF!,IF($E$5="BMG",3,2),0)),"",VLOOKUP(K420,#REF!,IF($E$5="BMG",3,2),0))</f>
        <v>#REF!</v>
      </c>
      <c r="G420" s="43"/>
      <c r="H420" s="43"/>
      <c r="K420" s="204" t="s">
        <v>392</v>
      </c>
    </row>
    <row r="421" spans="2:16" x14ac:dyDescent="0.2">
      <c r="B421" s="72" t="s">
        <v>676</v>
      </c>
      <c r="C421" s="17" t="s">
        <v>795</v>
      </c>
      <c r="E421" s="171" t="str">
        <f>+"som ("&amp;B258&amp;")"</f>
        <v>som (10h)</v>
      </c>
      <c r="F421" s="119" t="e">
        <f>IF(ISNA(VLOOKUP(K421,#REF!,IF($E$5="BMG",3,2),0)),"",VLOOKUP(K421,#REF!,IF($E$5="BMG",3,2),0))</f>
        <v>#REF!</v>
      </c>
      <c r="G421" s="43"/>
      <c r="H421" s="43"/>
      <c r="K421" s="204" t="s">
        <v>391</v>
      </c>
    </row>
    <row r="422" spans="2:16" x14ac:dyDescent="0.2">
      <c r="B422" s="72" t="s">
        <v>677</v>
      </c>
      <c r="C422" s="39" t="s">
        <v>773</v>
      </c>
      <c r="D422" s="39"/>
      <c r="E422" s="171" t="str">
        <f>+"som ("&amp;B260&amp;")"</f>
        <v>som (10j)</v>
      </c>
      <c r="F422" s="119" t="e">
        <f>IF(ISNA(VLOOKUP(K422,#REF!,IF($E$5="BMG",3,2),0)),"",VLOOKUP(K422,#REF!,IF($E$5="BMG",3,2),0))</f>
        <v>#REF!</v>
      </c>
      <c r="G422" s="43"/>
      <c r="H422" s="43"/>
      <c r="K422" s="204" t="s">
        <v>393</v>
      </c>
    </row>
    <row r="423" spans="2:16" ht="13.5" thickBot="1" x14ac:dyDescent="0.25">
      <c r="B423" s="72" t="s">
        <v>678</v>
      </c>
      <c r="C423" s="39" t="s">
        <v>703</v>
      </c>
      <c r="D423" s="39"/>
      <c r="E423" s="171" t="str">
        <f>+"som ("&amp;B261&amp;")"</f>
        <v>som (10k)</v>
      </c>
      <c r="F423" s="125" t="e">
        <f>IF(ISNA(VLOOKUP(K423,#REF!,IF($E$5="BMG",3,2),0)),"",VLOOKUP(K423,#REF!,IF($E$5="BMG",3,2),0))</f>
        <v>#REF!</v>
      </c>
      <c r="G423" s="43"/>
      <c r="H423" s="43"/>
      <c r="K423" s="204" t="s">
        <v>394</v>
      </c>
    </row>
    <row r="424" spans="2:16" ht="14.45" customHeight="1" thickBot="1" x14ac:dyDescent="0.25">
      <c r="B424" s="72" t="s">
        <v>679</v>
      </c>
      <c r="C424" s="39" t="s">
        <v>774</v>
      </c>
      <c r="D424" s="39"/>
      <c r="E424" s="173" t="str">
        <f>+B420&amp;" min "&amp;B421&amp;" min "&amp;B422&amp;" plus "&amp;B423</f>
        <v>33b min 33c min 33d plus 33e</v>
      </c>
      <c r="F424" s="87" t="s">
        <v>470</v>
      </c>
      <c r="G424" s="125" t="e">
        <f>IF(ISNA(VLOOKUP(L424,#REF!,IF($E$5="BMG",3,2),0)),"",VLOOKUP(L424,#REF!,IF($E$5="BMG",3,2),0))</f>
        <v>#REF!</v>
      </c>
      <c r="H424" s="43"/>
      <c r="L424" s="204" t="s">
        <v>395</v>
      </c>
    </row>
    <row r="425" spans="2:16" ht="13.5" thickBot="1" x14ac:dyDescent="0.25">
      <c r="B425" s="72" t="s">
        <v>680</v>
      </c>
      <c r="C425" s="32" t="s">
        <v>687</v>
      </c>
      <c r="D425" s="32"/>
      <c r="E425" s="174" t="str">
        <f>+B419&amp;" plus "&amp;B424</f>
        <v>33a plus 33f</v>
      </c>
      <c r="F425" s="163"/>
      <c r="G425" s="87" t="s">
        <v>470</v>
      </c>
      <c r="H425" s="125" t="e">
        <f>IF(ISNA(VLOOKUP(M425,#REF!,IF($E$5="BMG",3,2),0)),"",VLOOKUP(M425,#REF!,IF($E$5="BMG",3,2),0))</f>
        <v>#REF!</v>
      </c>
      <c r="M425" s="204" t="s">
        <v>198</v>
      </c>
    </row>
    <row r="426" spans="2:16" s="17" customFormat="1" x14ac:dyDescent="0.2">
      <c r="B426" s="56"/>
      <c r="E426" s="18"/>
      <c r="K426" s="206"/>
      <c r="L426" s="206"/>
      <c r="M426" s="206"/>
      <c r="N426" s="206"/>
      <c r="O426" s="206"/>
      <c r="P426" s="206"/>
    </row>
    <row r="427" spans="2:16" x14ac:dyDescent="0.2">
      <c r="B427" s="73">
        <v>34</v>
      </c>
      <c r="C427" s="57" t="s">
        <v>688</v>
      </c>
      <c r="D427" s="57"/>
      <c r="E427" s="83"/>
      <c r="F427" s="57"/>
      <c r="M427" s="203" t="s">
        <v>464</v>
      </c>
    </row>
    <row r="428" spans="2:16" x14ac:dyDescent="0.2">
      <c r="B428" s="44" t="s">
        <v>681</v>
      </c>
      <c r="F428" s="17" t="str">
        <f>+"Tel op: "&amp;B416&amp;" plus "&amp;B425</f>
        <v>Tel op: 32h plus 33g</v>
      </c>
      <c r="H428" s="119" t="e">
        <f>IF(ISNA(VLOOKUP(M427,#REF!,IF($E$5="BMG",3,2),0)),"",VLOOKUP(M427,#REF!,IF($E$5="BMG",3,2),0))</f>
        <v>#REF!</v>
      </c>
    </row>
    <row r="429" spans="2:16" s="17" customFormat="1" x14ac:dyDescent="0.2">
      <c r="B429" s="56"/>
      <c r="E429" s="18"/>
      <c r="K429" s="206"/>
      <c r="L429" s="206"/>
      <c r="M429" s="206"/>
      <c r="N429" s="206"/>
      <c r="O429" s="206"/>
      <c r="P429" s="206"/>
    </row>
    <row r="430" spans="2:16" s="43" customFormat="1" x14ac:dyDescent="0.25">
      <c r="B430" s="113" t="s">
        <v>692</v>
      </c>
      <c r="C430" s="157"/>
      <c r="D430" s="157"/>
      <c r="E430" s="158"/>
      <c r="F430" s="157"/>
      <c r="G430" s="157"/>
      <c r="H430" s="157"/>
      <c r="I430" s="29"/>
      <c r="K430" s="219"/>
      <c r="L430" s="220"/>
      <c r="M430" s="220"/>
      <c r="N430" s="219"/>
      <c r="O430" s="219"/>
      <c r="P430" s="219"/>
    </row>
    <row r="431" spans="2:16" x14ac:dyDescent="0.2">
      <c r="C431" s="42"/>
      <c r="D431" s="42"/>
      <c r="G431" s="43"/>
      <c r="H431" s="43"/>
      <c r="K431" s="204"/>
    </row>
    <row r="432" spans="2:16" s="9" customFormat="1" x14ac:dyDescent="0.2">
      <c r="B432" s="68">
        <v>35</v>
      </c>
      <c r="C432" s="52" t="s">
        <v>714</v>
      </c>
      <c r="D432" s="53"/>
      <c r="E432" s="81"/>
      <c r="F432" s="164"/>
      <c r="I432" s="17"/>
      <c r="K432" s="203"/>
      <c r="L432" s="203"/>
      <c r="M432" s="203"/>
      <c r="N432" s="203"/>
      <c r="O432" s="203"/>
      <c r="P432" s="203"/>
    </row>
    <row r="433" spans="2:16" s="17" customFormat="1" ht="14.45" customHeight="1" x14ac:dyDescent="0.2">
      <c r="B433" s="44" t="s">
        <v>684</v>
      </c>
      <c r="C433" s="32" t="s">
        <v>781</v>
      </c>
      <c r="E433" s="159" t="str">
        <f>+"som ("&amp;B269&amp;")"</f>
        <v>som (11d)</v>
      </c>
      <c r="F433" s="85" t="e">
        <f>IF(ISNA(VLOOKUP(K433,#REF!,IF($E$5="BMG",3,2),0)),"",VLOOKUP(K433,#REF!,IF($E$5="BMG",3,2),0))</f>
        <v>#REF!</v>
      </c>
      <c r="K433" s="206" t="s">
        <v>945</v>
      </c>
      <c r="L433" s="206"/>
      <c r="M433" s="206"/>
      <c r="N433" s="206"/>
      <c r="O433" s="206"/>
      <c r="P433" s="206"/>
    </row>
    <row r="434" spans="2:16" s="17" customFormat="1" ht="14.45" customHeight="1" thickBot="1" x14ac:dyDescent="0.25">
      <c r="B434" s="44" t="s">
        <v>949</v>
      </c>
      <c r="C434" s="32" t="s">
        <v>971</v>
      </c>
      <c r="E434" s="159" t="str">
        <f>+"som ("&amp;B270&amp;")"</f>
        <v>som (11e)</v>
      </c>
      <c r="F434" s="86" t="e">
        <f>IF(ISNA(VLOOKUP(K434,#REF!,IF($E$5="BMG",3,2),0)),"",VLOOKUP(K434,#REF!,IF($E$5="BMG",3,2),0))</f>
        <v>#REF!</v>
      </c>
      <c r="K434" s="206" t="s">
        <v>946</v>
      </c>
      <c r="L434" s="206"/>
      <c r="M434" s="206"/>
      <c r="N434" s="206"/>
      <c r="O434" s="206"/>
      <c r="P434" s="206"/>
    </row>
    <row r="435" spans="2:16" s="16" customFormat="1" x14ac:dyDescent="0.2">
      <c r="B435" s="72" t="s">
        <v>950</v>
      </c>
      <c r="C435" s="32" t="s">
        <v>888</v>
      </c>
      <c r="D435" s="75"/>
      <c r="E435" s="159" t="str">
        <f>+B433&amp;" min "&amp;B434</f>
        <v>35a min 35b</v>
      </c>
      <c r="F435" s="87" t="s">
        <v>470</v>
      </c>
      <c r="G435" s="119" t="e">
        <f>IF(ISNA(VLOOKUP(L435,#REF!,IF($E$5="BMG",3,2),0)),"",VLOOKUP(L435,#REF!,IF($E$5="BMG",3,2),0))</f>
        <v>#REF!</v>
      </c>
      <c r="I435" s="141"/>
      <c r="K435" s="221"/>
      <c r="L435" s="204" t="s">
        <v>206</v>
      </c>
      <c r="M435" s="221"/>
      <c r="N435" s="221"/>
      <c r="O435" s="221"/>
      <c r="P435" s="221"/>
    </row>
    <row r="436" spans="2:16" s="9" customFormat="1" x14ac:dyDescent="0.2">
      <c r="B436" s="68">
        <v>36</v>
      </c>
      <c r="C436" s="52" t="s">
        <v>713</v>
      </c>
      <c r="D436" s="53"/>
      <c r="E436" s="175"/>
      <c r="F436" s="164"/>
      <c r="G436" s="184"/>
      <c r="I436" s="17"/>
      <c r="K436" s="203"/>
      <c r="L436" s="222"/>
      <c r="M436" s="203"/>
      <c r="N436" s="203"/>
      <c r="O436" s="203"/>
      <c r="P436" s="203"/>
    </row>
    <row r="437" spans="2:16" s="17" customFormat="1" ht="14.45" customHeight="1" x14ac:dyDescent="0.2">
      <c r="B437" s="44" t="s">
        <v>770</v>
      </c>
      <c r="C437" s="32" t="s">
        <v>781</v>
      </c>
      <c r="E437" s="159" t="e">
        <f>+"som ("&amp;#REF!&amp;")"</f>
        <v>#REF!</v>
      </c>
      <c r="F437" s="85" t="e">
        <f>IF(ISNA(VLOOKUP(K437,#REF!,IF($E$5="BMG",3,2),0)),"",VLOOKUP(K437,#REF!,IF($E$5="BMG",3,2),0))</f>
        <v>#REF!</v>
      </c>
      <c r="K437" s="206" t="s">
        <v>947</v>
      </c>
      <c r="L437" s="206"/>
      <c r="M437" s="206"/>
      <c r="N437" s="206"/>
      <c r="O437" s="206"/>
      <c r="P437" s="206"/>
    </row>
    <row r="438" spans="2:16" s="17" customFormat="1" ht="14.45" customHeight="1" thickBot="1" x14ac:dyDescent="0.25">
      <c r="B438" s="44" t="s">
        <v>951</v>
      </c>
      <c r="C438" s="32" t="s">
        <v>971</v>
      </c>
      <c r="E438" s="159" t="e">
        <f>+"som ("&amp;#REF!&amp;")"</f>
        <v>#REF!</v>
      </c>
      <c r="F438" s="86" t="e">
        <f>IF(ISNA(VLOOKUP(K438,#REF!,IF($E$5="BMG",3,2),0)),"",VLOOKUP(K438,#REF!,IF($E$5="BMG",3,2),0))</f>
        <v>#REF!</v>
      </c>
      <c r="K438" s="206" t="s">
        <v>948</v>
      </c>
      <c r="L438" s="206"/>
      <c r="M438" s="206"/>
      <c r="N438" s="206"/>
      <c r="O438" s="206"/>
      <c r="P438" s="206"/>
    </row>
    <row r="439" spans="2:16" s="16" customFormat="1" ht="13.5" thickBot="1" x14ac:dyDescent="0.25">
      <c r="B439" s="72" t="s">
        <v>952</v>
      </c>
      <c r="C439" s="32" t="s">
        <v>890</v>
      </c>
      <c r="D439" s="75"/>
      <c r="E439" s="159" t="str">
        <f>+B437&amp;" min "&amp;B438</f>
        <v>36a min 36b</v>
      </c>
      <c r="F439" s="87" t="s">
        <v>470</v>
      </c>
      <c r="G439" s="125" t="e">
        <f>IF(ISNA(VLOOKUP(L439,#REF!,IF($E$5="BMG",3,2),0)),"",VLOOKUP(L439,#REF!,IF($E$5="BMG",3,2),0))</f>
        <v>#REF!</v>
      </c>
      <c r="I439" s="141"/>
      <c r="K439" s="221"/>
      <c r="L439" s="204" t="s">
        <v>207</v>
      </c>
      <c r="M439" s="221"/>
      <c r="N439" s="221"/>
      <c r="O439" s="221"/>
      <c r="P439" s="221"/>
    </row>
    <row r="440" spans="2:16" s="16" customFormat="1" x14ac:dyDescent="0.2">
      <c r="B440" s="72"/>
      <c r="C440" s="75"/>
      <c r="D440" s="75"/>
      <c r="E440" s="176"/>
      <c r="F440" s="35"/>
      <c r="G440" s="166"/>
      <c r="I440" s="141"/>
      <c r="K440" s="221"/>
      <c r="L440" s="221"/>
      <c r="M440" s="222"/>
      <c r="N440" s="221"/>
      <c r="O440" s="221"/>
      <c r="P440" s="221"/>
    </row>
    <row r="441" spans="2:16" x14ac:dyDescent="0.2">
      <c r="B441" s="73">
        <v>37</v>
      </c>
      <c r="C441" s="57" t="s">
        <v>690</v>
      </c>
      <c r="D441" s="57"/>
      <c r="E441" s="177"/>
      <c r="F441" s="57"/>
      <c r="G441" s="87"/>
      <c r="M441" s="205"/>
    </row>
    <row r="442" spans="2:16" x14ac:dyDescent="0.2">
      <c r="B442" s="44" t="s">
        <v>771</v>
      </c>
      <c r="E442" s="178" t="str">
        <f>+"Tel op: "&amp;B435&amp;" plus "&amp;B439</f>
        <v>Tel op: 35c plus 36c</v>
      </c>
      <c r="H442" s="119" t="e">
        <f>IF(ISNA(VLOOKUP(M442,#REF!,IF($E$5="BMG",3,2),0)),"",VLOOKUP(M442,#REF!,IF($E$5="BMG",3,2),0))</f>
        <v>#REF!</v>
      </c>
      <c r="M442" s="204" t="s">
        <v>468</v>
      </c>
    </row>
    <row r="443" spans="2:16" x14ac:dyDescent="0.2">
      <c r="E443" s="176"/>
      <c r="H443" s="166"/>
    </row>
    <row r="444" spans="2:16" s="43" customFormat="1" x14ac:dyDescent="0.25">
      <c r="B444" s="113" t="s">
        <v>683</v>
      </c>
      <c r="C444" s="114"/>
      <c r="D444" s="114"/>
      <c r="E444" s="158"/>
      <c r="F444" s="157"/>
      <c r="G444" s="157"/>
      <c r="H444" s="157"/>
      <c r="I444" s="29"/>
      <c r="K444" s="219"/>
      <c r="L444" s="220"/>
      <c r="M444" s="220"/>
      <c r="N444" s="219"/>
      <c r="O444" s="219"/>
      <c r="P444" s="219"/>
    </row>
    <row r="445" spans="2:16" s="17" customFormat="1" x14ac:dyDescent="0.2">
      <c r="B445" s="56"/>
      <c r="E445" s="18"/>
      <c r="K445" s="206"/>
      <c r="L445" s="206"/>
      <c r="M445" s="206"/>
      <c r="N445" s="206"/>
      <c r="O445" s="206"/>
      <c r="P445" s="206"/>
    </row>
    <row r="446" spans="2:16" s="9" customFormat="1" x14ac:dyDescent="0.2">
      <c r="B446" s="68">
        <v>38</v>
      </c>
      <c r="C446" s="52" t="s">
        <v>685</v>
      </c>
      <c r="D446" s="52"/>
      <c r="E446" s="81"/>
      <c r="F446" s="53"/>
      <c r="G446" s="53"/>
      <c r="I446" s="17"/>
      <c r="K446" s="203"/>
      <c r="L446" s="203"/>
      <c r="M446" s="203"/>
      <c r="N446" s="203"/>
      <c r="O446" s="203"/>
      <c r="P446" s="203"/>
    </row>
    <row r="447" spans="2:16" s="17" customFormat="1" x14ac:dyDescent="0.2">
      <c r="K447" s="206"/>
      <c r="L447" s="206"/>
      <c r="M447" s="206"/>
      <c r="N447" s="206"/>
      <c r="O447" s="206"/>
      <c r="P447" s="206"/>
    </row>
    <row r="448" spans="2:16" s="16" customFormat="1" x14ac:dyDescent="0.2">
      <c r="B448" s="72" t="s">
        <v>772</v>
      </c>
      <c r="C448" s="32" t="s">
        <v>843</v>
      </c>
      <c r="D448" s="75"/>
      <c r="E448" s="165"/>
      <c r="F448" s="182" t="str">
        <f>+"Bereken: "&amp;B381&amp;" min "&amp;B403</f>
        <v>Bereken: 26a min 31a</v>
      </c>
      <c r="G448" s="119" t="e">
        <f>IF(ISNA(VLOOKUP(L448,#REF!,IF($E$5="BMG",3,2),0)),"",VLOOKUP(L448,#REF!,IF($E$5="BMG",3,2),0))</f>
        <v>#REF!</v>
      </c>
      <c r="H448" s="16" t="e">
        <f>IF(ISNA(VLOOKUP(M448,#REF!,IF($E$5="BMG",3,2),0)),"",VLOOKUP(M448,#REF!,IF($E$5="BMG",3,2),0))</f>
        <v>#REF!</v>
      </c>
      <c r="I448" s="141"/>
      <c r="K448" s="221"/>
      <c r="L448" s="204" t="s">
        <v>841</v>
      </c>
      <c r="M448" s="204"/>
      <c r="N448" s="221"/>
      <c r="O448" s="221"/>
      <c r="P448" s="221"/>
    </row>
    <row r="449" spans="2:16" s="16" customFormat="1" ht="13.5" thickBot="1" x14ac:dyDescent="0.25">
      <c r="B449" s="72" t="s">
        <v>844</v>
      </c>
      <c r="C449" s="32" t="s">
        <v>846</v>
      </c>
      <c r="D449" s="75"/>
      <c r="E449" s="165"/>
      <c r="F449" s="183" t="str">
        <f>+"Bereken: "&amp;B428&amp;" min "&amp;B442</f>
        <v>Bereken: 34a min 37a</v>
      </c>
      <c r="G449" s="125" t="e">
        <f>IF(ISNA(VLOOKUP(L449,#REF!,IF($E$5="BMG",3,2),0)),"",VLOOKUP(L449,#REF!,IF($E$5="BMG",3,2),0))</f>
        <v>#REF!</v>
      </c>
      <c r="I449" s="141"/>
      <c r="K449" s="221"/>
      <c r="L449" s="204" t="s">
        <v>842</v>
      </c>
      <c r="M449" s="204"/>
      <c r="N449" s="221"/>
      <c r="O449" s="221"/>
      <c r="P449" s="221"/>
    </row>
    <row r="450" spans="2:16" x14ac:dyDescent="0.2">
      <c r="B450" s="44" t="s">
        <v>845</v>
      </c>
      <c r="C450" s="17" t="s">
        <v>683</v>
      </c>
      <c r="F450" s="178" t="str">
        <f>+"Tel op: "&amp;B448&amp;" plus "&amp;B449</f>
        <v>Tel op: 38a plus 38b</v>
      </c>
      <c r="G450" s="87" t="s">
        <v>470</v>
      </c>
      <c r="H450" s="119" t="e">
        <f>IF(ISNA(VLOOKUP(M450,#REF!,IF($E$5="BMG",3,2),0)),"",VLOOKUP(M450,#REF!,IF($E$5="BMG",3,2),0))</f>
        <v>#REF!</v>
      </c>
      <c r="M450" s="204" t="s">
        <v>847</v>
      </c>
    </row>
    <row r="451" spans="2:16" s="17" customFormat="1" x14ac:dyDescent="0.2">
      <c r="B451" s="44"/>
      <c r="E451" s="161"/>
      <c r="G451" s="3"/>
      <c r="H451" s="162"/>
      <c r="J451" s="3"/>
      <c r="K451" s="203"/>
      <c r="L451" s="204"/>
      <c r="M451" s="204"/>
      <c r="N451" s="205"/>
      <c r="O451" s="206"/>
      <c r="P451" s="206"/>
    </row>
  </sheetData>
  <autoFilter ref="A1:Q362" xr:uid="{00000000-0001-0000-0100-000000000000}"/>
  <mergeCells count="10">
    <mergeCell ref="C282:D282"/>
    <mergeCell ref="C283:D283"/>
    <mergeCell ref="C284:D284"/>
    <mergeCell ref="E336:F337"/>
    <mergeCell ref="E347:F348"/>
    <mergeCell ref="D354:E354"/>
    <mergeCell ref="E408:F409"/>
    <mergeCell ref="C289:E289"/>
    <mergeCell ref="C290:E290"/>
    <mergeCell ref="C291:E291"/>
  </mergeCells>
  <dataValidations count="1">
    <dataValidation type="list" allowBlank="1" showInputMessage="1" showErrorMessage="1" sqref="E5" xr:uid="{1346B05C-10D1-49F8-B3EE-A5AC18186D89}">
      <formula1>"BMG,ABS"</formula1>
    </dataValidation>
  </dataValidations>
  <pageMargins left="0.51181102362204722" right="0.31496062992125984" top="0.74803149606299213" bottom="0.74803149606299213" header="0.31496062992125984" footer="0.31496062992125984"/>
  <pageSetup paperSize="9" scale="85" orientation="portrait" r:id="rId1"/>
  <headerFooter>
    <oddHeader>&amp;L&amp;F</oddHeader>
    <oddFooter>&amp;L&amp;A&amp;RPagina &amp;P van &amp;N</oddFooter>
  </headerFooter>
  <rowBreaks count="8" manualBreakCount="8">
    <brk id="44" min="1" max="7" man="1"/>
    <brk id="94" min="1" max="7" man="1"/>
    <brk id="158" min="1" max="7" man="1"/>
    <brk id="217" min="1" max="7" man="1"/>
    <brk id="262" min="1" max="7" man="1"/>
    <brk id="292" min="1" max="7" man="1"/>
    <brk id="356" min="1" max="7" man="1"/>
    <brk id="404" min="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B1:H427"/>
  <sheetViews>
    <sheetView showGridLines="0" zoomScaleNormal="100" zoomScaleSheetLayoutView="100" workbookViewId="0">
      <selection activeCell="C3" sqref="C3"/>
    </sheetView>
  </sheetViews>
  <sheetFormatPr defaultColWidth="9.140625" defaultRowHeight="12.75" outlineLevelRow="1" x14ac:dyDescent="0.2"/>
  <cols>
    <col min="1" max="1" width="9.140625" style="3"/>
    <col min="2" max="2" width="4.7109375" style="44" customWidth="1"/>
    <col min="3" max="3" width="33.5703125" style="3" customWidth="1"/>
    <col min="4" max="4" width="15.7109375" style="3" customWidth="1"/>
    <col min="5" max="5" width="13.7109375" style="324" customWidth="1"/>
    <col min="6" max="8" width="13.42578125" style="313" customWidth="1"/>
    <col min="9" max="16384" width="9.140625" style="3"/>
  </cols>
  <sheetData>
    <row r="1" spans="2:8" ht="13.5" thickBot="1" x14ac:dyDescent="0.25">
      <c r="B1" s="226"/>
      <c r="C1" s="227" t="s">
        <v>342</v>
      </c>
      <c r="D1" s="227"/>
      <c r="E1" s="374"/>
      <c r="F1" s="318" t="s">
        <v>331</v>
      </c>
      <c r="G1" s="319"/>
      <c r="H1" s="319" t="s">
        <v>458</v>
      </c>
    </row>
    <row r="2" spans="2:8" ht="14.45" customHeight="1" x14ac:dyDescent="0.2">
      <c r="B2" s="230"/>
      <c r="C2" s="231" t="s">
        <v>445</v>
      </c>
      <c r="D2" s="231"/>
      <c r="E2" s="375"/>
      <c r="F2" s="320"/>
      <c r="G2" s="320"/>
      <c r="H2" s="320"/>
    </row>
    <row r="3" spans="2:8" ht="14.45" customHeight="1" x14ac:dyDescent="0.2">
      <c r="B3" s="233"/>
      <c r="C3" s="234" t="s">
        <v>444</v>
      </c>
      <c r="D3" s="234"/>
      <c r="E3" s="376"/>
      <c r="F3" s="321"/>
      <c r="G3" s="321"/>
      <c r="H3" s="321"/>
    </row>
    <row r="4" spans="2:8" ht="14.45" customHeight="1" x14ac:dyDescent="0.2">
      <c r="B4" s="233"/>
      <c r="C4" s="234" t="s">
        <v>967</v>
      </c>
      <c r="D4" s="234"/>
      <c r="E4" s="376"/>
      <c r="F4" s="321"/>
      <c r="G4" s="321"/>
      <c r="H4" s="321"/>
    </row>
    <row r="6" spans="2:8" x14ac:dyDescent="0.2">
      <c r="C6" s="227" t="s">
        <v>717</v>
      </c>
      <c r="D6" s="227"/>
      <c r="E6" s="377"/>
    </row>
    <row r="7" spans="2:8" x14ac:dyDescent="0.2">
      <c r="C7" s="3" t="s">
        <v>719</v>
      </c>
      <c r="G7" s="322">
        <v>625821</v>
      </c>
    </row>
    <row r="8" spans="2:8" x14ac:dyDescent="0.2">
      <c r="C8" s="3" t="s">
        <v>720</v>
      </c>
      <c r="G8" s="322">
        <v>625822</v>
      </c>
    </row>
    <row r="9" spans="2:8" x14ac:dyDescent="0.2">
      <c r="C9" s="3" t="s">
        <v>721</v>
      </c>
      <c r="G9" s="322">
        <v>625823</v>
      </c>
    </row>
    <row r="10" spans="2:8" x14ac:dyDescent="0.2">
      <c r="C10" s="3" t="s">
        <v>722</v>
      </c>
      <c r="G10" s="322">
        <v>507554</v>
      </c>
    </row>
    <row r="11" spans="2:8" x14ac:dyDescent="0.2">
      <c r="C11" s="3" t="s">
        <v>723</v>
      </c>
      <c r="G11" s="322">
        <v>507555</v>
      </c>
    </row>
    <row r="12" spans="2:8" x14ac:dyDescent="0.2">
      <c r="B12" s="65"/>
    </row>
    <row r="13" spans="2:8" x14ac:dyDescent="0.2">
      <c r="B13" s="65"/>
      <c r="C13" s="227" t="s">
        <v>718</v>
      </c>
      <c r="D13" s="227"/>
      <c r="E13" s="377"/>
    </row>
    <row r="14" spans="2:8" x14ac:dyDescent="0.2">
      <c r="C14" s="3" t="s">
        <v>727</v>
      </c>
      <c r="G14" s="322">
        <v>507563</v>
      </c>
    </row>
    <row r="15" spans="2:8" x14ac:dyDescent="0.2">
      <c r="B15" s="65"/>
    </row>
    <row r="16" spans="2:8" x14ac:dyDescent="0.2">
      <c r="B16" s="65"/>
      <c r="C16" s="227" t="s">
        <v>724</v>
      </c>
      <c r="D16" s="227"/>
      <c r="E16" s="377"/>
    </row>
    <row r="17" spans="2:7" x14ac:dyDescent="0.2">
      <c r="C17" s="3" t="s">
        <v>8</v>
      </c>
      <c r="G17" s="322">
        <v>117274</v>
      </c>
    </row>
    <row r="19" spans="2:7" x14ac:dyDescent="0.2">
      <c r="C19" s="227" t="s">
        <v>327</v>
      </c>
      <c r="D19" s="227"/>
      <c r="E19" s="377"/>
    </row>
    <row r="20" spans="2:7" x14ac:dyDescent="0.2">
      <c r="C20" s="3" t="s">
        <v>328</v>
      </c>
      <c r="G20" s="323">
        <v>1778882</v>
      </c>
    </row>
    <row r="21" spans="2:7" x14ac:dyDescent="0.2">
      <c r="C21" s="3" t="s">
        <v>329</v>
      </c>
      <c r="G21" s="323">
        <v>1778883</v>
      </c>
    </row>
    <row r="22" spans="2:7" x14ac:dyDescent="0.2">
      <c r="B22" s="65"/>
    </row>
    <row r="23" spans="2:7" x14ac:dyDescent="0.2">
      <c r="C23" s="227" t="s">
        <v>0</v>
      </c>
      <c r="D23" s="227"/>
      <c r="E23" s="377"/>
    </row>
    <row r="24" spans="2:7" x14ac:dyDescent="0.2">
      <c r="C24" s="3" t="s">
        <v>1</v>
      </c>
      <c r="G24" s="322">
        <v>507547</v>
      </c>
    </row>
    <row r="25" spans="2:7" x14ac:dyDescent="0.2">
      <c r="C25" s="3" t="s">
        <v>2</v>
      </c>
      <c r="F25" s="324" t="s">
        <v>316</v>
      </c>
      <c r="G25" s="323" t="s">
        <v>35</v>
      </c>
    </row>
    <row r="26" spans="2:7" x14ac:dyDescent="0.2">
      <c r="F26" s="324"/>
    </row>
    <row r="27" spans="2:7" x14ac:dyDescent="0.2">
      <c r="C27" s="227" t="s">
        <v>158</v>
      </c>
      <c r="D27" s="227"/>
      <c r="E27" s="377"/>
    </row>
    <row r="28" spans="2:7" x14ac:dyDescent="0.2">
      <c r="C28" s="3" t="s">
        <v>11</v>
      </c>
      <c r="G28" s="322">
        <v>507560</v>
      </c>
    </row>
    <row r="29" spans="2:7" x14ac:dyDescent="0.2">
      <c r="C29" s="3" t="s">
        <v>12</v>
      </c>
      <c r="G29" s="322">
        <v>625818</v>
      </c>
    </row>
    <row r="30" spans="2:7" x14ac:dyDescent="0.2">
      <c r="C30" s="3" t="s">
        <v>13</v>
      </c>
      <c r="G30" s="322">
        <v>625819</v>
      </c>
    </row>
    <row r="31" spans="2:7" x14ac:dyDescent="0.2">
      <c r="C31" s="3" t="s">
        <v>14</v>
      </c>
      <c r="G31" s="322">
        <v>625820</v>
      </c>
    </row>
    <row r="32" spans="2:7" x14ac:dyDescent="0.2">
      <c r="C32" s="3" t="s">
        <v>15</v>
      </c>
      <c r="G32" s="322">
        <v>520169</v>
      </c>
    </row>
    <row r="33" spans="2:8" x14ac:dyDescent="0.2">
      <c r="C33" s="236" t="s">
        <v>461</v>
      </c>
      <c r="D33" s="236"/>
      <c r="E33" s="377"/>
    </row>
    <row r="34" spans="2:8" x14ac:dyDescent="0.2">
      <c r="C34" s="237" t="s">
        <v>725</v>
      </c>
      <c r="D34" s="237"/>
      <c r="F34" s="310" t="s">
        <v>9</v>
      </c>
      <c r="G34" s="323" t="s">
        <v>36</v>
      </c>
    </row>
    <row r="35" spans="2:8" x14ac:dyDescent="0.2">
      <c r="F35" s="310" t="s">
        <v>10</v>
      </c>
      <c r="G35" s="323" t="s">
        <v>37</v>
      </c>
    </row>
    <row r="37" spans="2:8" x14ac:dyDescent="0.2">
      <c r="C37" s="227" t="s">
        <v>157</v>
      </c>
      <c r="D37" s="227"/>
      <c r="E37" s="377"/>
    </row>
    <row r="38" spans="2:8" x14ac:dyDescent="0.2">
      <c r="C38" s="3" t="s">
        <v>4</v>
      </c>
      <c r="G38" s="322">
        <v>507545</v>
      </c>
    </row>
    <row r="39" spans="2:8" x14ac:dyDescent="0.2">
      <c r="C39" s="3" t="s">
        <v>5</v>
      </c>
      <c r="G39" s="405">
        <v>643973</v>
      </c>
    </row>
    <row r="40" spans="2:8" x14ac:dyDescent="0.2">
      <c r="C40" s="3" t="s">
        <v>6</v>
      </c>
      <c r="G40" s="405">
        <v>643974</v>
      </c>
    </row>
    <row r="41" spans="2:8" x14ac:dyDescent="0.2">
      <c r="C41" s="3" t="s">
        <v>7</v>
      </c>
      <c r="G41" s="322">
        <v>643975</v>
      </c>
    </row>
    <row r="44" spans="2:8" x14ac:dyDescent="0.2">
      <c r="B44" s="239">
        <v>1</v>
      </c>
      <c r="C44" s="240" t="s">
        <v>19</v>
      </c>
      <c r="D44" s="240"/>
      <c r="E44" s="326"/>
      <c r="F44" s="325"/>
      <c r="G44" s="326" t="s">
        <v>67</v>
      </c>
      <c r="H44" s="325">
        <v>99</v>
      </c>
    </row>
    <row r="45" spans="2:8" x14ac:dyDescent="0.2">
      <c r="C45" s="241" t="s">
        <v>17</v>
      </c>
      <c r="D45" s="241"/>
    </row>
    <row r="46" spans="2:8" x14ac:dyDescent="0.2">
      <c r="F46" s="327" t="s">
        <v>72</v>
      </c>
      <c r="G46" s="327" t="s">
        <v>73</v>
      </c>
      <c r="H46" s="327" t="s">
        <v>74</v>
      </c>
    </row>
    <row r="47" spans="2:8" ht="14.25" customHeight="1" x14ac:dyDescent="0.2">
      <c r="B47" s="63" t="s">
        <v>471</v>
      </c>
      <c r="C47" s="65" t="s">
        <v>728</v>
      </c>
      <c r="D47" s="66"/>
      <c r="F47" s="322" t="s">
        <v>42</v>
      </c>
      <c r="G47" s="322" t="s">
        <v>1140</v>
      </c>
      <c r="H47" s="322" t="s">
        <v>1140</v>
      </c>
    </row>
    <row r="48" spans="2:8" x14ac:dyDescent="0.2">
      <c r="B48" s="63" t="s">
        <v>472</v>
      </c>
      <c r="C48" s="66" t="s">
        <v>729</v>
      </c>
      <c r="D48" s="66"/>
      <c r="F48" s="322" t="s">
        <v>43</v>
      </c>
      <c r="G48" s="322" t="s">
        <v>1140</v>
      </c>
      <c r="H48" s="322" t="s">
        <v>1140</v>
      </c>
    </row>
    <row r="49" spans="2:8" x14ac:dyDescent="0.2">
      <c r="B49" s="63" t="s">
        <v>473</v>
      </c>
      <c r="C49" s="66" t="s">
        <v>730</v>
      </c>
      <c r="D49" s="66"/>
      <c r="F49" s="323" t="s">
        <v>44</v>
      </c>
      <c r="G49" s="323" t="s">
        <v>1140</v>
      </c>
      <c r="H49" s="323" t="s">
        <v>1140</v>
      </c>
    </row>
    <row r="50" spans="2:8" x14ac:dyDescent="0.2">
      <c r="B50" s="63" t="s">
        <v>474</v>
      </c>
      <c r="C50" s="65" t="s">
        <v>731</v>
      </c>
      <c r="D50" s="65"/>
      <c r="F50" s="323" t="s">
        <v>45</v>
      </c>
      <c r="G50" s="323" t="s">
        <v>1140</v>
      </c>
      <c r="H50" s="323" t="s">
        <v>1140</v>
      </c>
    </row>
    <row r="52" spans="2:8" x14ac:dyDescent="0.2">
      <c r="B52" s="239">
        <v>2</v>
      </c>
      <c r="C52" s="242" t="s">
        <v>20</v>
      </c>
      <c r="D52" s="242"/>
      <c r="E52" s="326"/>
      <c r="F52" s="325"/>
      <c r="G52" s="326" t="s">
        <v>67</v>
      </c>
      <c r="H52" s="325">
        <v>99</v>
      </c>
    </row>
    <row r="53" spans="2:8" x14ac:dyDescent="0.2">
      <c r="C53" s="241" t="s">
        <v>17</v>
      </c>
      <c r="D53" s="241"/>
    </row>
    <row r="54" spans="2:8" x14ac:dyDescent="0.2">
      <c r="F54" s="327" t="s">
        <v>72</v>
      </c>
      <c r="G54" s="327" t="s">
        <v>73</v>
      </c>
      <c r="H54" s="327" t="s">
        <v>74</v>
      </c>
    </row>
    <row r="55" spans="2:8" ht="14.25" customHeight="1" x14ac:dyDescent="0.2">
      <c r="B55" s="44" t="s">
        <v>475</v>
      </c>
      <c r="C55" s="65" t="s">
        <v>732</v>
      </c>
      <c r="D55" s="66"/>
      <c r="F55" s="322" t="s">
        <v>46</v>
      </c>
      <c r="G55" s="322" t="s">
        <v>1140</v>
      </c>
      <c r="H55" s="322" t="s">
        <v>1140</v>
      </c>
    </row>
    <row r="56" spans="2:8" x14ac:dyDescent="0.2">
      <c r="B56" s="44" t="s">
        <v>476</v>
      </c>
      <c r="C56" s="66" t="s">
        <v>729</v>
      </c>
      <c r="D56" s="66"/>
      <c r="F56" s="322" t="s">
        <v>47</v>
      </c>
      <c r="G56" s="322" t="s">
        <v>1140</v>
      </c>
      <c r="H56" s="322" t="s">
        <v>1140</v>
      </c>
    </row>
    <row r="57" spans="2:8" x14ac:dyDescent="0.2">
      <c r="B57" s="44" t="s">
        <v>477</v>
      </c>
      <c r="C57" s="243" t="s">
        <v>733</v>
      </c>
      <c r="D57" s="243"/>
      <c r="F57" s="328" t="s">
        <v>48</v>
      </c>
      <c r="G57" s="328" t="s">
        <v>1140</v>
      </c>
      <c r="H57" s="328" t="s">
        <v>1140</v>
      </c>
    </row>
    <row r="58" spans="2:8" x14ac:dyDescent="0.2">
      <c r="B58" s="44" t="s">
        <v>478</v>
      </c>
      <c r="C58" s="243" t="s">
        <v>730</v>
      </c>
      <c r="D58" s="243"/>
      <c r="F58" s="323" t="s">
        <v>49</v>
      </c>
      <c r="G58" s="323" t="s">
        <v>1140</v>
      </c>
      <c r="H58" s="323" t="s">
        <v>1140</v>
      </c>
    </row>
    <row r="59" spans="2:8" x14ac:dyDescent="0.2">
      <c r="B59" s="44" t="s">
        <v>479</v>
      </c>
      <c r="C59" s="65" t="s">
        <v>731</v>
      </c>
      <c r="D59" s="65"/>
      <c r="F59" s="323" t="s">
        <v>50</v>
      </c>
      <c r="G59" s="323" t="s">
        <v>1140</v>
      </c>
      <c r="H59" s="323" t="s">
        <v>1140</v>
      </c>
    </row>
    <row r="60" spans="2:8" x14ac:dyDescent="0.2">
      <c r="G60" s="313" t="s">
        <v>1140</v>
      </c>
      <c r="H60" s="313" t="s">
        <v>1140</v>
      </c>
    </row>
    <row r="61" spans="2:8" x14ac:dyDescent="0.2">
      <c r="B61" s="239">
        <v>3</v>
      </c>
      <c r="C61" s="242" t="s">
        <v>21</v>
      </c>
      <c r="D61" s="242"/>
      <c r="E61" s="326"/>
      <c r="F61" s="325"/>
      <c r="G61" s="326" t="s">
        <v>67</v>
      </c>
      <c r="H61" s="325">
        <v>99</v>
      </c>
    </row>
    <row r="62" spans="2:8" s="10" customFormat="1" x14ac:dyDescent="0.2">
      <c r="B62" s="64"/>
      <c r="C62" s="241" t="s">
        <v>17</v>
      </c>
      <c r="D62" s="241"/>
      <c r="E62" s="378"/>
      <c r="F62" s="329"/>
      <c r="G62" s="329" t="s">
        <v>1140</v>
      </c>
      <c r="H62" s="329" t="s">
        <v>1140</v>
      </c>
    </row>
    <row r="63" spans="2:8" s="10" customFormat="1" x14ac:dyDescent="0.2">
      <c r="B63" s="64"/>
      <c r="C63" s="104"/>
      <c r="D63" s="104"/>
      <c r="E63" s="378"/>
      <c r="F63" s="327" t="s">
        <v>72</v>
      </c>
      <c r="G63" s="327" t="s">
        <v>73</v>
      </c>
      <c r="H63" s="327" t="s">
        <v>74</v>
      </c>
    </row>
    <row r="64" spans="2:8" x14ac:dyDescent="0.2">
      <c r="B64" s="65" t="s">
        <v>480</v>
      </c>
      <c r="C64" s="243" t="s">
        <v>736</v>
      </c>
      <c r="D64" s="243"/>
      <c r="F64" s="322" t="s">
        <v>851</v>
      </c>
      <c r="G64" s="322" t="s">
        <v>1140</v>
      </c>
      <c r="H64" s="322" t="s">
        <v>1140</v>
      </c>
    </row>
    <row r="65" spans="2:8" x14ac:dyDescent="0.2">
      <c r="B65" s="65" t="s">
        <v>481</v>
      </c>
      <c r="C65" s="243" t="s">
        <v>734</v>
      </c>
      <c r="D65" s="243"/>
      <c r="F65" s="322" t="s">
        <v>853</v>
      </c>
      <c r="G65" s="322" t="s">
        <v>1140</v>
      </c>
      <c r="H65" s="322" t="s">
        <v>1140</v>
      </c>
    </row>
    <row r="66" spans="2:8" x14ac:dyDescent="0.2">
      <c r="B66" s="65" t="s">
        <v>482</v>
      </c>
      <c r="C66" s="243" t="s">
        <v>733</v>
      </c>
      <c r="D66" s="243"/>
      <c r="F66" s="328" t="s">
        <v>855</v>
      </c>
      <c r="G66" s="328" t="s">
        <v>1140</v>
      </c>
      <c r="H66" s="328" t="s">
        <v>1140</v>
      </c>
    </row>
    <row r="67" spans="2:8" x14ac:dyDescent="0.2">
      <c r="B67" s="65" t="s">
        <v>483</v>
      </c>
      <c r="C67" s="243" t="s">
        <v>735</v>
      </c>
      <c r="D67" s="243"/>
      <c r="F67" s="323" t="s">
        <v>51</v>
      </c>
      <c r="G67" s="323" t="s">
        <v>1140</v>
      </c>
      <c r="H67" s="323" t="s">
        <v>1140</v>
      </c>
    </row>
    <row r="68" spans="2:8" x14ac:dyDescent="0.2">
      <c r="B68" s="65" t="s">
        <v>484</v>
      </c>
      <c r="C68" s="243" t="s">
        <v>805</v>
      </c>
      <c r="D68" s="243"/>
      <c r="F68" s="323" t="s">
        <v>52</v>
      </c>
      <c r="G68" s="323" t="s">
        <v>1140</v>
      </c>
      <c r="H68" s="323" t="s">
        <v>1140</v>
      </c>
    </row>
    <row r="69" spans="2:8" x14ac:dyDescent="0.2">
      <c r="B69" s="65" t="s">
        <v>485</v>
      </c>
      <c r="C69" s="243" t="s">
        <v>809</v>
      </c>
      <c r="D69" s="243"/>
      <c r="F69" s="323" t="s">
        <v>53</v>
      </c>
      <c r="G69" s="323" t="s">
        <v>1140</v>
      </c>
      <c r="H69" s="323" t="s">
        <v>1140</v>
      </c>
    </row>
    <row r="70" spans="2:8" x14ac:dyDescent="0.2">
      <c r="B70" s="65" t="s">
        <v>486</v>
      </c>
      <c r="C70" s="243" t="s">
        <v>773</v>
      </c>
      <c r="D70" s="243"/>
      <c r="F70" s="323" t="s">
        <v>54</v>
      </c>
      <c r="G70" s="323" t="s">
        <v>1140</v>
      </c>
      <c r="H70" s="323" t="s">
        <v>1140</v>
      </c>
    </row>
    <row r="71" spans="2:8" x14ac:dyDescent="0.2">
      <c r="B71" s="65" t="s">
        <v>487</v>
      </c>
      <c r="C71" s="243" t="s">
        <v>797</v>
      </c>
      <c r="D71" s="243"/>
      <c r="F71" s="323" t="s">
        <v>55</v>
      </c>
      <c r="G71" s="323" t="s">
        <v>1140</v>
      </c>
      <c r="H71" s="323" t="s">
        <v>1140</v>
      </c>
    </row>
    <row r="73" spans="2:8" x14ac:dyDescent="0.2">
      <c r="B73" s="239">
        <v>4</v>
      </c>
      <c r="C73" s="242" t="s">
        <v>22</v>
      </c>
      <c r="D73" s="242"/>
      <c r="E73" s="326"/>
      <c r="F73" s="325"/>
      <c r="G73" s="326" t="s">
        <v>67</v>
      </c>
      <c r="H73" s="325">
        <v>99</v>
      </c>
    </row>
    <row r="74" spans="2:8" x14ac:dyDescent="0.2">
      <c r="C74" s="241" t="s">
        <v>17</v>
      </c>
      <c r="D74" s="241"/>
    </row>
    <row r="75" spans="2:8" s="10" customFormat="1" x14ac:dyDescent="0.2">
      <c r="B75" s="64"/>
      <c r="C75" s="104"/>
      <c r="D75" s="104"/>
      <c r="E75" s="378"/>
      <c r="F75" s="327" t="s">
        <v>72</v>
      </c>
      <c r="G75" s="327" t="s">
        <v>73</v>
      </c>
      <c r="H75" s="327" t="s">
        <v>74</v>
      </c>
    </row>
    <row r="76" spans="2:8" x14ac:dyDescent="0.2">
      <c r="B76" s="66" t="s">
        <v>488</v>
      </c>
      <c r="C76" s="244" t="s">
        <v>160</v>
      </c>
      <c r="D76" s="244"/>
      <c r="F76" s="322" t="s">
        <v>56</v>
      </c>
      <c r="G76" s="322" t="s">
        <v>1140</v>
      </c>
      <c r="H76" s="322" t="s">
        <v>1140</v>
      </c>
    </row>
    <row r="77" spans="2:8" x14ac:dyDescent="0.2">
      <c r="B77" s="66" t="s">
        <v>489</v>
      </c>
      <c r="C77" s="244" t="s">
        <v>733</v>
      </c>
      <c r="D77" s="244"/>
      <c r="F77" s="328" t="s">
        <v>57</v>
      </c>
      <c r="G77" s="328" t="s">
        <v>1140</v>
      </c>
      <c r="H77" s="328" t="s">
        <v>1140</v>
      </c>
    </row>
    <row r="78" spans="2:8" x14ac:dyDescent="0.2">
      <c r="B78" s="66" t="s">
        <v>490</v>
      </c>
      <c r="C78" s="244" t="s">
        <v>737</v>
      </c>
      <c r="D78" s="244"/>
      <c r="F78" s="323" t="s">
        <v>58</v>
      </c>
      <c r="G78" s="323" t="s">
        <v>1140</v>
      </c>
      <c r="H78" s="323" t="s">
        <v>1140</v>
      </c>
    </row>
    <row r="80" spans="2:8" x14ac:dyDescent="0.2">
      <c r="B80" s="239">
        <v>5</v>
      </c>
      <c r="C80" s="242" t="s">
        <v>23</v>
      </c>
      <c r="D80" s="242"/>
      <c r="E80" s="326"/>
      <c r="F80" s="325"/>
      <c r="G80" s="326" t="s">
        <v>67</v>
      </c>
      <c r="H80" s="325">
        <v>99</v>
      </c>
    </row>
    <row r="81" spans="2:8" s="5" customFormat="1" x14ac:dyDescent="0.2">
      <c r="B81" s="63"/>
      <c r="C81" s="241" t="s">
        <v>17</v>
      </c>
      <c r="D81" s="241"/>
      <c r="E81" s="379"/>
      <c r="F81" s="330"/>
      <c r="G81" s="330"/>
      <c r="H81" s="330"/>
    </row>
    <row r="82" spans="2:8" s="5" customFormat="1" x14ac:dyDescent="0.2">
      <c r="B82" s="63"/>
      <c r="C82" s="66"/>
      <c r="D82" s="66"/>
      <c r="E82" s="379"/>
      <c r="F82" s="327" t="s">
        <v>72</v>
      </c>
      <c r="G82" s="327" t="s">
        <v>73</v>
      </c>
      <c r="H82" s="327" t="s">
        <v>74</v>
      </c>
    </row>
    <row r="83" spans="2:8" s="5" customFormat="1" x14ac:dyDescent="0.2">
      <c r="B83" s="63" t="s">
        <v>491</v>
      </c>
      <c r="C83" s="244" t="s">
        <v>160</v>
      </c>
      <c r="D83" s="244"/>
      <c r="E83" s="379"/>
      <c r="F83" s="322" t="s">
        <v>59</v>
      </c>
      <c r="G83" s="322" t="s">
        <v>1140</v>
      </c>
      <c r="H83" s="322" t="s">
        <v>1140</v>
      </c>
    </row>
    <row r="84" spans="2:8" s="5" customFormat="1" x14ac:dyDescent="0.2">
      <c r="B84" s="63" t="s">
        <v>492</v>
      </c>
      <c r="C84" s="244" t="s">
        <v>730</v>
      </c>
      <c r="D84" s="244"/>
      <c r="E84" s="379"/>
      <c r="F84" s="323" t="s">
        <v>60</v>
      </c>
      <c r="G84" s="323" t="s">
        <v>1140</v>
      </c>
      <c r="H84" s="323" t="s">
        <v>1140</v>
      </c>
    </row>
    <row r="85" spans="2:8" s="5" customFormat="1" x14ac:dyDescent="0.2">
      <c r="B85" s="63" t="s">
        <v>493</v>
      </c>
      <c r="C85" s="243" t="s">
        <v>805</v>
      </c>
      <c r="D85" s="243"/>
      <c r="E85" s="379"/>
      <c r="F85" s="323" t="s">
        <v>61</v>
      </c>
      <c r="G85" s="323" t="s">
        <v>1140</v>
      </c>
      <c r="H85" s="323" t="s">
        <v>1140</v>
      </c>
    </row>
    <row r="86" spans="2:8" s="5" customFormat="1" x14ac:dyDescent="0.2">
      <c r="B86" s="63" t="s">
        <v>494</v>
      </c>
      <c r="C86" s="243" t="s">
        <v>809</v>
      </c>
      <c r="D86" s="243"/>
      <c r="E86" s="379"/>
      <c r="F86" s="323" t="s">
        <v>62</v>
      </c>
      <c r="G86" s="323" t="s">
        <v>1140</v>
      </c>
      <c r="H86" s="323" t="s">
        <v>1140</v>
      </c>
    </row>
    <row r="87" spans="2:8" s="5" customFormat="1" x14ac:dyDescent="0.2">
      <c r="B87" s="63" t="s">
        <v>495</v>
      </c>
      <c r="C87" s="244" t="s">
        <v>798</v>
      </c>
      <c r="D87" s="244"/>
      <c r="E87" s="379"/>
      <c r="F87" s="323" t="s">
        <v>63</v>
      </c>
      <c r="G87" s="323" t="s">
        <v>1140</v>
      </c>
      <c r="H87" s="323" t="s">
        <v>1140</v>
      </c>
    </row>
    <row r="88" spans="2:8" s="5" customFormat="1" x14ac:dyDescent="0.2">
      <c r="B88" s="63" t="s">
        <v>496</v>
      </c>
      <c r="C88" s="244" t="s">
        <v>799</v>
      </c>
      <c r="D88" s="244"/>
      <c r="E88" s="379"/>
      <c r="F88" s="323" t="s">
        <v>64</v>
      </c>
      <c r="G88" s="323" t="s">
        <v>1140</v>
      </c>
      <c r="H88" s="323" t="s">
        <v>1140</v>
      </c>
    </row>
    <row r="89" spans="2:8" s="5" customFormat="1" x14ac:dyDescent="0.2">
      <c r="B89" s="63"/>
      <c r="E89" s="379"/>
      <c r="F89" s="330"/>
      <c r="G89" s="330"/>
      <c r="H89" s="330"/>
    </row>
    <row r="90" spans="2:8" x14ac:dyDescent="0.2">
      <c r="B90" s="239">
        <v>6</v>
      </c>
      <c r="C90" s="240" t="s">
        <v>24</v>
      </c>
      <c r="D90" s="240"/>
      <c r="E90" s="326"/>
      <c r="F90" s="325"/>
      <c r="G90" s="326" t="s">
        <v>67</v>
      </c>
      <c r="H90" s="325">
        <v>99</v>
      </c>
    </row>
    <row r="91" spans="2:8" ht="12" customHeight="1" x14ac:dyDescent="0.2">
      <c r="C91" s="241" t="s">
        <v>324</v>
      </c>
      <c r="D91" s="241"/>
    </row>
    <row r="92" spans="2:8" x14ac:dyDescent="0.2">
      <c r="F92" s="327" t="s">
        <v>72</v>
      </c>
      <c r="G92" s="327" t="s">
        <v>73</v>
      </c>
      <c r="H92" s="327" t="s">
        <v>74</v>
      </c>
    </row>
    <row r="93" spans="2:8" x14ac:dyDescent="0.2">
      <c r="B93" s="44" t="s">
        <v>497</v>
      </c>
      <c r="C93" s="3" t="s">
        <v>760</v>
      </c>
      <c r="E93" s="310" t="s">
        <v>9</v>
      </c>
      <c r="F93" s="328" t="s">
        <v>68</v>
      </c>
      <c r="G93" s="328" t="s">
        <v>1140</v>
      </c>
      <c r="H93" s="328" t="s">
        <v>1140</v>
      </c>
    </row>
    <row r="94" spans="2:8" x14ac:dyDescent="0.2">
      <c r="E94" s="310" t="s">
        <v>10</v>
      </c>
      <c r="F94" s="328" t="s">
        <v>69</v>
      </c>
      <c r="G94" s="328" t="s">
        <v>1140</v>
      </c>
      <c r="H94" s="328" t="s">
        <v>1140</v>
      </c>
    </row>
    <row r="95" spans="2:8" x14ac:dyDescent="0.2">
      <c r="C95" s="245" t="s">
        <v>761</v>
      </c>
      <c r="D95" s="245"/>
    </row>
    <row r="96" spans="2:8" x14ac:dyDescent="0.2">
      <c r="B96" s="44" t="s">
        <v>498</v>
      </c>
      <c r="C96" s="3" t="s">
        <v>762</v>
      </c>
      <c r="F96" s="322" t="s">
        <v>75</v>
      </c>
      <c r="G96" s="322" t="s">
        <v>1140</v>
      </c>
      <c r="H96" s="322" t="s">
        <v>1140</v>
      </c>
    </row>
    <row r="97" spans="2:8" x14ac:dyDescent="0.2">
      <c r="B97" s="44" t="s">
        <v>499</v>
      </c>
      <c r="C97" s="3" t="s">
        <v>763</v>
      </c>
      <c r="F97" s="322" t="s">
        <v>76</v>
      </c>
      <c r="G97" s="322" t="s">
        <v>1140</v>
      </c>
      <c r="H97" s="322" t="s">
        <v>1140</v>
      </c>
    </row>
    <row r="98" spans="2:8" x14ac:dyDescent="0.2">
      <c r="B98" s="44" t="s">
        <v>500</v>
      </c>
      <c r="C98" s="3" t="s">
        <v>764</v>
      </c>
      <c r="F98" s="322" t="s">
        <v>77</v>
      </c>
      <c r="G98" s="322" t="s">
        <v>1140</v>
      </c>
      <c r="H98" s="322" t="s">
        <v>1140</v>
      </c>
    </row>
    <row r="99" spans="2:8" x14ac:dyDescent="0.2">
      <c r="B99" s="44" t="s">
        <v>501</v>
      </c>
      <c r="C99" s="3" t="s">
        <v>765</v>
      </c>
      <c r="F99" s="322" t="s">
        <v>78</v>
      </c>
      <c r="G99" s="322" t="s">
        <v>1140</v>
      </c>
      <c r="H99" s="322" t="s">
        <v>1140</v>
      </c>
    </row>
    <row r="100" spans="2:8" x14ac:dyDescent="0.2">
      <c r="B100" s="44" t="s">
        <v>502</v>
      </c>
      <c r="C100" s="3" t="s">
        <v>766</v>
      </c>
      <c r="F100" s="322" t="s">
        <v>79</v>
      </c>
      <c r="G100" s="322" t="s">
        <v>1140</v>
      </c>
      <c r="H100" s="322" t="s">
        <v>1140</v>
      </c>
    </row>
    <row r="101" spans="2:8" x14ac:dyDescent="0.2">
      <c r="B101" s="44" t="s">
        <v>503</v>
      </c>
      <c r="C101" s="3" t="s">
        <v>767</v>
      </c>
      <c r="F101" s="322" t="s">
        <v>80</v>
      </c>
      <c r="G101" s="322" t="s">
        <v>1140</v>
      </c>
      <c r="H101" s="322" t="s">
        <v>1140</v>
      </c>
    </row>
    <row r="102" spans="2:8" x14ac:dyDescent="0.2">
      <c r="B102" s="65"/>
    </row>
    <row r="103" spans="2:8" x14ac:dyDescent="0.2">
      <c r="B103" s="44" t="s">
        <v>504</v>
      </c>
      <c r="C103" s="3" t="s">
        <v>870</v>
      </c>
      <c r="E103" s="310"/>
      <c r="F103" s="323" t="s">
        <v>908</v>
      </c>
      <c r="G103" s="323" t="s">
        <v>1140</v>
      </c>
      <c r="H103" s="323" t="s">
        <v>1140</v>
      </c>
    </row>
    <row r="104" spans="2:8" outlineLevel="1" x14ac:dyDescent="0.2">
      <c r="B104" s="44" t="s">
        <v>505</v>
      </c>
      <c r="C104" s="3" t="s">
        <v>900</v>
      </c>
      <c r="E104" s="310"/>
      <c r="F104" s="323" t="s">
        <v>909</v>
      </c>
      <c r="G104" s="323" t="s">
        <v>1140</v>
      </c>
      <c r="H104" s="323" t="s">
        <v>1140</v>
      </c>
    </row>
    <row r="105" spans="2:8" x14ac:dyDescent="0.2">
      <c r="B105" s="3"/>
      <c r="E105" s="313"/>
    </row>
    <row r="106" spans="2:8" outlineLevel="1" x14ac:dyDescent="0.2">
      <c r="C106" s="245" t="s">
        <v>330</v>
      </c>
      <c r="D106" s="245"/>
    </row>
    <row r="107" spans="2:8" outlineLevel="1" x14ac:dyDescent="0.2">
      <c r="B107" s="44" t="s">
        <v>506</v>
      </c>
      <c r="C107" s="246" t="s">
        <v>340</v>
      </c>
      <c r="D107" s="246"/>
      <c r="E107" s="310"/>
      <c r="F107" s="323" t="s">
        <v>358</v>
      </c>
      <c r="G107" s="323" t="s">
        <v>1140</v>
      </c>
      <c r="H107" s="323" t="s">
        <v>1140</v>
      </c>
    </row>
    <row r="108" spans="2:8" outlineLevel="1" x14ac:dyDescent="0.2">
      <c r="B108" s="44" t="s">
        <v>507</v>
      </c>
      <c r="C108" s="246" t="s">
        <v>341</v>
      </c>
      <c r="D108" s="246"/>
      <c r="E108" s="310"/>
      <c r="F108" s="323" t="s">
        <v>359</v>
      </c>
      <c r="G108" s="323" t="s">
        <v>1140</v>
      </c>
      <c r="H108" s="323" t="s">
        <v>1140</v>
      </c>
    </row>
    <row r="109" spans="2:8" outlineLevel="1" x14ac:dyDescent="0.2">
      <c r="B109" s="44" t="s">
        <v>508</v>
      </c>
      <c r="C109" s="246" t="s">
        <v>739</v>
      </c>
      <c r="D109" s="246"/>
      <c r="E109" s="310" t="s">
        <v>16</v>
      </c>
      <c r="F109" s="322" t="s">
        <v>440</v>
      </c>
      <c r="G109" s="322" t="s">
        <v>1140</v>
      </c>
      <c r="H109" s="322" t="s">
        <v>1140</v>
      </c>
    </row>
    <row r="110" spans="2:8" outlineLevel="1" x14ac:dyDescent="0.2">
      <c r="B110" s="44" t="s">
        <v>509</v>
      </c>
      <c r="C110" s="246" t="s">
        <v>740</v>
      </c>
      <c r="D110" s="246"/>
      <c r="E110" s="310" t="s">
        <v>16</v>
      </c>
      <c r="F110" s="322" t="s">
        <v>441</v>
      </c>
      <c r="G110" s="322" t="s">
        <v>1140</v>
      </c>
      <c r="H110" s="322" t="s">
        <v>1140</v>
      </c>
    </row>
    <row r="111" spans="2:8" outlineLevel="1" x14ac:dyDescent="0.2">
      <c r="B111" s="44" t="s">
        <v>510</v>
      </c>
      <c r="C111" s="246" t="s">
        <v>741</v>
      </c>
      <c r="D111" s="246"/>
      <c r="E111" s="310" t="s">
        <v>18</v>
      </c>
      <c r="F111" s="322" t="s">
        <v>442</v>
      </c>
      <c r="G111" s="322" t="s">
        <v>1140</v>
      </c>
      <c r="H111" s="322" t="s">
        <v>1140</v>
      </c>
    </row>
    <row r="112" spans="2:8" outlineLevel="1" x14ac:dyDescent="0.2">
      <c r="B112" s="44" t="s">
        <v>511</v>
      </c>
      <c r="C112" s="246" t="s">
        <v>742</v>
      </c>
      <c r="D112" s="246"/>
      <c r="E112" s="310" t="s">
        <v>18</v>
      </c>
      <c r="F112" s="322" t="s">
        <v>443</v>
      </c>
      <c r="G112" s="322" t="s">
        <v>1140</v>
      </c>
      <c r="H112" s="322" t="s">
        <v>1140</v>
      </c>
    </row>
    <row r="113" spans="2:8" s="248" customFormat="1" x14ac:dyDescent="0.2">
      <c r="B113" s="247"/>
      <c r="E113" s="380"/>
      <c r="F113" s="331"/>
      <c r="G113" s="331"/>
      <c r="H113" s="331"/>
    </row>
    <row r="114" spans="2:8" x14ac:dyDescent="0.2">
      <c r="C114" s="249" t="s">
        <v>325</v>
      </c>
      <c r="D114" s="249"/>
    </row>
    <row r="115" spans="2:8" x14ac:dyDescent="0.2">
      <c r="C115" s="250" t="s">
        <v>803</v>
      </c>
      <c r="D115" s="250"/>
    </row>
    <row r="116" spans="2:8" outlineLevel="1" x14ac:dyDescent="0.2">
      <c r="B116" s="44" t="s">
        <v>512</v>
      </c>
      <c r="C116" s="3" t="s">
        <v>743</v>
      </c>
      <c r="E116" s="310"/>
      <c r="F116" s="323" t="s">
        <v>446</v>
      </c>
      <c r="G116" s="323" t="s">
        <v>1140</v>
      </c>
      <c r="H116" s="323" t="s">
        <v>1140</v>
      </c>
    </row>
    <row r="117" spans="2:8" outlineLevel="1" x14ac:dyDescent="0.2">
      <c r="B117" s="44" t="s">
        <v>513</v>
      </c>
      <c r="C117" s="3" t="s">
        <v>744</v>
      </c>
      <c r="E117" s="310"/>
      <c r="F117" s="323" t="s">
        <v>332</v>
      </c>
      <c r="G117" s="323" t="s">
        <v>1140</v>
      </c>
      <c r="H117" s="323" t="s">
        <v>1140</v>
      </c>
    </row>
    <row r="118" spans="2:8" outlineLevel="1" x14ac:dyDescent="0.2">
      <c r="B118" s="44" t="s">
        <v>514</v>
      </c>
      <c r="C118" s="3" t="s">
        <v>745</v>
      </c>
      <c r="E118" s="310"/>
      <c r="F118" s="323" t="s">
        <v>333</v>
      </c>
      <c r="G118" s="323" t="s">
        <v>1140</v>
      </c>
      <c r="H118" s="323" t="s">
        <v>1140</v>
      </c>
    </row>
    <row r="119" spans="2:8" s="252" customFormat="1" x14ac:dyDescent="0.2">
      <c r="B119" s="251" t="s">
        <v>515</v>
      </c>
      <c r="C119" s="252" t="s">
        <v>414</v>
      </c>
      <c r="E119" s="381"/>
      <c r="F119" s="323" t="s">
        <v>71</v>
      </c>
      <c r="G119" s="332" t="s">
        <v>1140</v>
      </c>
      <c r="H119" s="332" t="s">
        <v>1140</v>
      </c>
    </row>
    <row r="120" spans="2:8" x14ac:dyDescent="0.2">
      <c r="C120" s="250" t="s">
        <v>454</v>
      </c>
      <c r="D120" s="250"/>
      <c r="E120" s="310"/>
    </row>
    <row r="121" spans="2:8" outlineLevel="1" x14ac:dyDescent="0.2">
      <c r="B121" s="44" t="s">
        <v>516</v>
      </c>
      <c r="C121" s="3" t="s">
        <v>743</v>
      </c>
      <c r="E121" s="310"/>
      <c r="F121" s="323" t="s">
        <v>447</v>
      </c>
      <c r="G121" s="323" t="s">
        <v>1140</v>
      </c>
      <c r="H121" s="323" t="s">
        <v>1140</v>
      </c>
    </row>
    <row r="122" spans="2:8" outlineLevel="1" x14ac:dyDescent="0.2">
      <c r="B122" s="44" t="s">
        <v>517</v>
      </c>
      <c r="C122" s="3" t="s">
        <v>744</v>
      </c>
      <c r="E122" s="310"/>
      <c r="F122" s="323" t="s">
        <v>360</v>
      </c>
      <c r="G122" s="323" t="s">
        <v>1140</v>
      </c>
      <c r="H122" s="323" t="s">
        <v>1140</v>
      </c>
    </row>
    <row r="123" spans="2:8" outlineLevel="1" x14ac:dyDescent="0.2">
      <c r="B123" s="44" t="s">
        <v>518</v>
      </c>
      <c r="C123" s="3" t="s">
        <v>745</v>
      </c>
      <c r="E123" s="310"/>
      <c r="F123" s="323" t="s">
        <v>364</v>
      </c>
      <c r="G123" s="323" t="s">
        <v>1140</v>
      </c>
      <c r="H123" s="323" t="s">
        <v>1140</v>
      </c>
    </row>
    <row r="124" spans="2:8" s="252" customFormat="1" x14ac:dyDescent="0.2">
      <c r="B124" s="44" t="s">
        <v>519</v>
      </c>
      <c r="C124" s="252" t="s">
        <v>414</v>
      </c>
      <c r="E124" s="381"/>
      <c r="F124" s="323" t="s">
        <v>161</v>
      </c>
      <c r="G124" s="332" t="s">
        <v>1140</v>
      </c>
      <c r="H124" s="332" t="s">
        <v>1140</v>
      </c>
    </row>
    <row r="125" spans="2:8" x14ac:dyDescent="0.2">
      <c r="C125" s="250" t="s">
        <v>455</v>
      </c>
      <c r="D125" s="250"/>
      <c r="E125" s="310"/>
    </row>
    <row r="126" spans="2:8" outlineLevel="1" x14ac:dyDescent="0.2">
      <c r="B126" s="44" t="s">
        <v>520</v>
      </c>
      <c r="C126" s="3" t="s">
        <v>743</v>
      </c>
      <c r="E126" s="310"/>
      <c r="F126" s="323" t="s">
        <v>448</v>
      </c>
      <c r="G126" s="323" t="s">
        <v>1140</v>
      </c>
      <c r="H126" s="323" t="s">
        <v>1140</v>
      </c>
    </row>
    <row r="127" spans="2:8" outlineLevel="1" x14ac:dyDescent="0.2">
      <c r="B127" s="44" t="s">
        <v>521</v>
      </c>
      <c r="C127" s="3" t="s">
        <v>744</v>
      </c>
      <c r="E127" s="310"/>
      <c r="F127" s="323" t="s">
        <v>362</v>
      </c>
      <c r="G127" s="323" t="s">
        <v>1140</v>
      </c>
      <c r="H127" s="323" t="s">
        <v>1140</v>
      </c>
    </row>
    <row r="128" spans="2:8" outlineLevel="1" x14ac:dyDescent="0.2">
      <c r="B128" s="44" t="s">
        <v>522</v>
      </c>
      <c r="C128" s="3" t="s">
        <v>745</v>
      </c>
      <c r="E128" s="310"/>
      <c r="F128" s="323" t="s">
        <v>366</v>
      </c>
      <c r="G128" s="323" t="s">
        <v>1140</v>
      </c>
      <c r="H128" s="323" t="s">
        <v>1140</v>
      </c>
    </row>
    <row r="129" spans="2:8" s="252" customFormat="1" x14ac:dyDescent="0.2">
      <c r="B129" s="44" t="s">
        <v>523</v>
      </c>
      <c r="C129" s="252" t="s">
        <v>414</v>
      </c>
      <c r="E129" s="381"/>
      <c r="F129" s="323" t="s">
        <v>163</v>
      </c>
      <c r="G129" s="332" t="s">
        <v>1140</v>
      </c>
      <c r="H129" s="332" t="s">
        <v>1140</v>
      </c>
    </row>
    <row r="130" spans="2:8" x14ac:dyDescent="0.2">
      <c r="C130" s="250" t="s">
        <v>802</v>
      </c>
      <c r="D130" s="250"/>
      <c r="E130" s="310"/>
    </row>
    <row r="131" spans="2:8" outlineLevel="1" x14ac:dyDescent="0.2">
      <c r="B131" s="44" t="s">
        <v>524</v>
      </c>
      <c r="C131" s="3" t="s">
        <v>743</v>
      </c>
      <c r="E131" s="310"/>
      <c r="F131" s="323" t="s">
        <v>449</v>
      </c>
      <c r="G131" s="323" t="s">
        <v>1140</v>
      </c>
      <c r="H131" s="323" t="s">
        <v>1140</v>
      </c>
    </row>
    <row r="132" spans="2:8" outlineLevel="1" x14ac:dyDescent="0.2">
      <c r="B132" s="44" t="s">
        <v>525</v>
      </c>
      <c r="C132" s="3" t="s">
        <v>744</v>
      </c>
      <c r="E132" s="310"/>
      <c r="F132" s="323" t="s">
        <v>336</v>
      </c>
      <c r="G132" s="323" t="s">
        <v>1140</v>
      </c>
      <c r="H132" s="323" t="s">
        <v>1140</v>
      </c>
    </row>
    <row r="133" spans="2:8" outlineLevel="1" x14ac:dyDescent="0.2">
      <c r="B133" s="44" t="s">
        <v>526</v>
      </c>
      <c r="C133" s="3" t="s">
        <v>745</v>
      </c>
      <c r="E133" s="310"/>
      <c r="F133" s="323" t="s">
        <v>337</v>
      </c>
      <c r="G133" s="323" t="s">
        <v>1140</v>
      </c>
      <c r="H133" s="323" t="s">
        <v>1140</v>
      </c>
    </row>
    <row r="134" spans="2:8" s="252" customFormat="1" x14ac:dyDescent="0.2">
      <c r="B134" s="44" t="s">
        <v>530</v>
      </c>
      <c r="C134" s="252" t="s">
        <v>414</v>
      </c>
      <c r="E134" s="381"/>
      <c r="F134" s="323" t="s">
        <v>165</v>
      </c>
      <c r="G134" s="332" t="s">
        <v>1140</v>
      </c>
      <c r="H134" s="332" t="s">
        <v>1140</v>
      </c>
    </row>
    <row r="135" spans="2:8" x14ac:dyDescent="0.2">
      <c r="B135" s="65"/>
    </row>
    <row r="136" spans="2:8" x14ac:dyDescent="0.2">
      <c r="B136" s="44" t="s">
        <v>527</v>
      </c>
      <c r="C136" s="3" t="s">
        <v>901</v>
      </c>
      <c r="E136" s="310"/>
      <c r="F136" s="323" t="s">
        <v>904</v>
      </c>
      <c r="G136" s="323" t="s">
        <v>1140</v>
      </c>
      <c r="H136" s="323" t="s">
        <v>1140</v>
      </c>
    </row>
    <row r="137" spans="2:8" x14ac:dyDescent="0.2">
      <c r="B137" s="3"/>
      <c r="E137" s="313"/>
    </row>
    <row r="138" spans="2:8" x14ac:dyDescent="0.2">
      <c r="C138" s="249" t="s">
        <v>326</v>
      </c>
      <c r="D138" s="249"/>
    </row>
    <row r="139" spans="2:8" x14ac:dyDescent="0.2">
      <c r="C139" s="250" t="s">
        <v>806</v>
      </c>
      <c r="D139" s="250"/>
    </row>
    <row r="140" spans="2:8" outlineLevel="1" x14ac:dyDescent="0.2">
      <c r="B140" s="44" t="s">
        <v>528</v>
      </c>
      <c r="C140" s="3" t="s">
        <v>743</v>
      </c>
      <c r="E140" s="310"/>
      <c r="F140" s="323" t="s">
        <v>450</v>
      </c>
      <c r="G140" s="323" t="s">
        <v>1140</v>
      </c>
      <c r="H140" s="323" t="s">
        <v>1140</v>
      </c>
    </row>
    <row r="141" spans="2:8" outlineLevel="1" x14ac:dyDescent="0.2">
      <c r="B141" s="44" t="s">
        <v>529</v>
      </c>
      <c r="C141" s="3" t="s">
        <v>744</v>
      </c>
      <c r="E141" s="310"/>
      <c r="F141" s="323" t="s">
        <v>334</v>
      </c>
      <c r="G141" s="323"/>
      <c r="H141" s="323"/>
    </row>
    <row r="142" spans="2:8" outlineLevel="1" x14ac:dyDescent="0.2">
      <c r="B142" s="44" t="s">
        <v>531</v>
      </c>
      <c r="C142" s="3" t="s">
        <v>788</v>
      </c>
      <c r="E142" s="310"/>
      <c r="F142" s="323" t="s">
        <v>335</v>
      </c>
      <c r="G142" s="323"/>
      <c r="H142" s="323"/>
    </row>
    <row r="143" spans="2:8" s="252" customFormat="1" x14ac:dyDescent="0.2">
      <c r="B143" s="251" t="s">
        <v>532</v>
      </c>
      <c r="C143" s="252" t="s">
        <v>414</v>
      </c>
      <c r="E143" s="381"/>
      <c r="F143" s="323" t="s">
        <v>70</v>
      </c>
      <c r="G143" s="332" t="s">
        <v>1140</v>
      </c>
      <c r="H143" s="332" t="s">
        <v>1140</v>
      </c>
    </row>
    <row r="144" spans="2:8" x14ac:dyDescent="0.2">
      <c r="C144" s="250" t="s">
        <v>454</v>
      </c>
      <c r="D144" s="250"/>
      <c r="E144" s="310"/>
    </row>
    <row r="145" spans="2:8" outlineLevel="1" x14ac:dyDescent="0.2">
      <c r="B145" s="44" t="s">
        <v>533</v>
      </c>
      <c r="C145" s="3" t="s">
        <v>743</v>
      </c>
      <c r="E145" s="310"/>
      <c r="F145" s="323" t="s">
        <v>451</v>
      </c>
      <c r="G145" s="323" t="s">
        <v>1140</v>
      </c>
      <c r="H145" s="323" t="s">
        <v>1140</v>
      </c>
    </row>
    <row r="146" spans="2:8" outlineLevel="1" x14ac:dyDescent="0.2">
      <c r="B146" s="44" t="s">
        <v>534</v>
      </c>
      <c r="C146" s="3" t="s">
        <v>744</v>
      </c>
      <c r="E146" s="310"/>
      <c r="F146" s="323" t="s">
        <v>361</v>
      </c>
      <c r="G146" s="323" t="s">
        <v>1140</v>
      </c>
      <c r="H146" s="323" t="s">
        <v>1140</v>
      </c>
    </row>
    <row r="147" spans="2:8" outlineLevel="1" x14ac:dyDescent="0.2">
      <c r="B147" s="44" t="s">
        <v>535</v>
      </c>
      <c r="C147" s="3" t="s">
        <v>788</v>
      </c>
      <c r="E147" s="310"/>
      <c r="F147" s="323" t="s">
        <v>365</v>
      </c>
      <c r="G147" s="323" t="s">
        <v>1140</v>
      </c>
      <c r="H147" s="323" t="s">
        <v>1140</v>
      </c>
    </row>
    <row r="148" spans="2:8" s="252" customFormat="1" x14ac:dyDescent="0.2">
      <c r="B148" s="251" t="s">
        <v>536</v>
      </c>
      <c r="C148" s="252" t="s">
        <v>414</v>
      </c>
      <c r="E148" s="381"/>
      <c r="F148" s="323" t="s">
        <v>162</v>
      </c>
      <c r="G148" s="332" t="s">
        <v>1140</v>
      </c>
      <c r="H148" s="332" t="s">
        <v>1140</v>
      </c>
    </row>
    <row r="149" spans="2:8" x14ac:dyDescent="0.2">
      <c r="C149" s="250" t="s">
        <v>455</v>
      </c>
      <c r="D149" s="250"/>
      <c r="E149" s="310"/>
    </row>
    <row r="150" spans="2:8" outlineLevel="1" x14ac:dyDescent="0.2">
      <c r="B150" s="44" t="s">
        <v>537</v>
      </c>
      <c r="C150" s="3" t="s">
        <v>743</v>
      </c>
      <c r="E150" s="310"/>
      <c r="F150" s="323" t="s">
        <v>452</v>
      </c>
      <c r="G150" s="323" t="s">
        <v>1140</v>
      </c>
      <c r="H150" s="323" t="s">
        <v>1140</v>
      </c>
    </row>
    <row r="151" spans="2:8" outlineLevel="1" x14ac:dyDescent="0.2">
      <c r="B151" s="44" t="s">
        <v>538</v>
      </c>
      <c r="C151" s="3" t="s">
        <v>744</v>
      </c>
      <c r="E151" s="310"/>
      <c r="F151" s="323" t="s">
        <v>363</v>
      </c>
      <c r="G151" s="323" t="s">
        <v>1140</v>
      </c>
      <c r="H151" s="323" t="s">
        <v>1140</v>
      </c>
    </row>
    <row r="152" spans="2:8" outlineLevel="1" x14ac:dyDescent="0.2">
      <c r="B152" s="44" t="s">
        <v>539</v>
      </c>
      <c r="C152" s="3" t="s">
        <v>788</v>
      </c>
      <c r="E152" s="310"/>
      <c r="F152" s="323" t="s">
        <v>367</v>
      </c>
      <c r="G152" s="323" t="s">
        <v>1140</v>
      </c>
      <c r="H152" s="323" t="s">
        <v>1140</v>
      </c>
    </row>
    <row r="153" spans="2:8" s="252" customFormat="1" x14ac:dyDescent="0.2">
      <c r="B153" s="44" t="s">
        <v>540</v>
      </c>
      <c r="C153" s="252" t="s">
        <v>414</v>
      </c>
      <c r="E153" s="381"/>
      <c r="F153" s="323" t="s">
        <v>164</v>
      </c>
      <c r="G153" s="332" t="s">
        <v>1140</v>
      </c>
      <c r="H153" s="332" t="s">
        <v>1140</v>
      </c>
    </row>
    <row r="154" spans="2:8" x14ac:dyDescent="0.2">
      <c r="C154" s="250" t="s">
        <v>804</v>
      </c>
      <c r="D154" s="250"/>
      <c r="E154" s="310"/>
    </row>
    <row r="155" spans="2:8" outlineLevel="1" x14ac:dyDescent="0.2">
      <c r="B155" s="44" t="s">
        <v>541</v>
      </c>
      <c r="C155" s="3" t="s">
        <v>743</v>
      </c>
      <c r="E155" s="310"/>
      <c r="F155" s="323" t="s">
        <v>453</v>
      </c>
      <c r="G155" s="323" t="s">
        <v>1140</v>
      </c>
      <c r="H155" s="323" t="s">
        <v>1140</v>
      </c>
    </row>
    <row r="156" spans="2:8" outlineLevel="1" x14ac:dyDescent="0.2">
      <c r="B156" s="44" t="s">
        <v>912</v>
      </c>
      <c r="C156" s="3" t="s">
        <v>744</v>
      </c>
      <c r="E156" s="310"/>
      <c r="F156" s="323" t="s">
        <v>338</v>
      </c>
      <c r="G156" s="323" t="s">
        <v>1140</v>
      </c>
      <c r="H156" s="323" t="s">
        <v>1140</v>
      </c>
    </row>
    <row r="157" spans="2:8" outlineLevel="1" x14ac:dyDescent="0.2">
      <c r="B157" s="44" t="s">
        <v>913</v>
      </c>
      <c r="C157" s="3" t="s">
        <v>788</v>
      </c>
      <c r="E157" s="310"/>
      <c r="F157" s="323" t="s">
        <v>339</v>
      </c>
      <c r="G157" s="323" t="s">
        <v>1140</v>
      </c>
      <c r="H157" s="323" t="s">
        <v>1140</v>
      </c>
    </row>
    <row r="158" spans="2:8" s="252" customFormat="1" x14ac:dyDescent="0.2">
      <c r="B158" s="251" t="s">
        <v>914</v>
      </c>
      <c r="C158" s="252" t="s">
        <v>414</v>
      </c>
      <c r="E158" s="381"/>
      <c r="F158" s="323" t="s">
        <v>166</v>
      </c>
      <c r="G158" s="332" t="s">
        <v>1140</v>
      </c>
      <c r="H158" s="332" t="s">
        <v>1140</v>
      </c>
    </row>
    <row r="159" spans="2:8" x14ac:dyDescent="0.2">
      <c r="E159" s="310"/>
    </row>
    <row r="160" spans="2:8" x14ac:dyDescent="0.2">
      <c r="B160" s="44" t="s">
        <v>936</v>
      </c>
      <c r="C160" s="3" t="s">
        <v>901</v>
      </c>
      <c r="E160" s="310"/>
      <c r="F160" s="323" t="s">
        <v>905</v>
      </c>
      <c r="G160" s="323" t="s">
        <v>1140</v>
      </c>
      <c r="H160" s="323" t="s">
        <v>1140</v>
      </c>
    </row>
    <row r="161" spans="2:8" x14ac:dyDescent="0.2">
      <c r="B161" s="3"/>
      <c r="E161" s="313"/>
    </row>
    <row r="162" spans="2:8" x14ac:dyDescent="0.2">
      <c r="C162" s="245" t="s">
        <v>356</v>
      </c>
      <c r="D162" s="245"/>
      <c r="E162" s="310"/>
    </row>
    <row r="163" spans="2:8" x14ac:dyDescent="0.2">
      <c r="B163" s="44" t="s">
        <v>937</v>
      </c>
      <c r="C163" s="3" t="s">
        <v>749</v>
      </c>
      <c r="E163" s="310"/>
      <c r="F163" s="322" t="s">
        <v>81</v>
      </c>
      <c r="G163" s="322" t="s">
        <v>1140</v>
      </c>
      <c r="H163" s="322" t="s">
        <v>1140</v>
      </c>
    </row>
    <row r="164" spans="2:8" x14ac:dyDescent="0.2">
      <c r="B164" s="44" t="s">
        <v>915</v>
      </c>
      <c r="C164" s="3" t="s">
        <v>750</v>
      </c>
      <c r="E164" s="310" t="s">
        <v>16</v>
      </c>
      <c r="F164" s="333" t="s">
        <v>82</v>
      </c>
      <c r="G164" s="333" t="s">
        <v>1140</v>
      </c>
      <c r="H164" s="333" t="s">
        <v>1140</v>
      </c>
    </row>
    <row r="165" spans="2:8" x14ac:dyDescent="0.2">
      <c r="B165" s="44" t="s">
        <v>542</v>
      </c>
      <c r="C165" s="3" t="s">
        <v>750</v>
      </c>
      <c r="E165" s="310" t="s">
        <v>18</v>
      </c>
      <c r="F165" s="333" t="s">
        <v>83</v>
      </c>
      <c r="G165" s="333" t="s">
        <v>1140</v>
      </c>
      <c r="H165" s="333" t="s">
        <v>1140</v>
      </c>
    </row>
    <row r="166" spans="2:8" x14ac:dyDescent="0.2">
      <c r="B166" s="44" t="s">
        <v>543</v>
      </c>
      <c r="C166" s="3" t="s">
        <v>751</v>
      </c>
      <c r="E166" s="310"/>
      <c r="F166" s="322" t="s">
        <v>84</v>
      </c>
      <c r="G166" s="322" t="s">
        <v>1140</v>
      </c>
      <c r="H166" s="322" t="s">
        <v>1140</v>
      </c>
    </row>
    <row r="167" spans="2:8" x14ac:dyDescent="0.2">
      <c r="B167" s="44" t="s">
        <v>544</v>
      </c>
      <c r="C167" s="3" t="s">
        <v>752</v>
      </c>
      <c r="E167" s="310" t="s">
        <v>16</v>
      </c>
      <c r="F167" s="323" t="s">
        <v>85</v>
      </c>
      <c r="G167" s="323" t="s">
        <v>1140</v>
      </c>
      <c r="H167" s="323" t="s">
        <v>1140</v>
      </c>
    </row>
    <row r="168" spans="2:8" x14ac:dyDescent="0.2">
      <c r="B168" s="44" t="s">
        <v>545</v>
      </c>
      <c r="C168" s="3" t="s">
        <v>752</v>
      </c>
      <c r="E168" s="310" t="s">
        <v>18</v>
      </c>
      <c r="F168" s="323" t="s">
        <v>86</v>
      </c>
      <c r="G168" s="323" t="s">
        <v>1140</v>
      </c>
      <c r="H168" s="323" t="s">
        <v>1140</v>
      </c>
    </row>
    <row r="169" spans="2:8" x14ac:dyDescent="0.2">
      <c r="B169" s="44" t="s">
        <v>546</v>
      </c>
      <c r="C169" s="3" t="s">
        <v>753</v>
      </c>
      <c r="E169" s="310"/>
      <c r="F169" s="322" t="s">
        <v>87</v>
      </c>
      <c r="G169" s="322" t="s">
        <v>1140</v>
      </c>
      <c r="H169" s="322" t="s">
        <v>1140</v>
      </c>
    </row>
    <row r="170" spans="2:8" x14ac:dyDescent="0.2">
      <c r="B170" s="44" t="s">
        <v>547</v>
      </c>
      <c r="C170" s="3" t="s">
        <v>754</v>
      </c>
      <c r="E170" s="310" t="s">
        <v>16</v>
      </c>
      <c r="F170" s="323" t="s">
        <v>88</v>
      </c>
      <c r="G170" s="323" t="s">
        <v>1140</v>
      </c>
      <c r="H170" s="323" t="s">
        <v>1140</v>
      </c>
    </row>
    <row r="171" spans="2:8" x14ac:dyDescent="0.2">
      <c r="B171" s="44" t="s">
        <v>548</v>
      </c>
      <c r="C171" s="3" t="s">
        <v>754</v>
      </c>
      <c r="E171" s="310" t="s">
        <v>18</v>
      </c>
      <c r="F171" s="323" t="s">
        <v>89</v>
      </c>
      <c r="G171" s="323" t="s">
        <v>1140</v>
      </c>
      <c r="H171" s="323" t="s">
        <v>1140</v>
      </c>
    </row>
    <row r="172" spans="2:8" x14ac:dyDescent="0.2">
      <c r="B172" s="44" t="s">
        <v>549</v>
      </c>
      <c r="C172" s="3" t="s">
        <v>755</v>
      </c>
      <c r="E172" s="310"/>
      <c r="F172" s="322" t="s">
        <v>90</v>
      </c>
      <c r="G172" s="322" t="s">
        <v>1140</v>
      </c>
      <c r="H172" s="322" t="s">
        <v>1140</v>
      </c>
    </row>
    <row r="173" spans="2:8" x14ac:dyDescent="0.2">
      <c r="B173" s="44" t="s">
        <v>550</v>
      </c>
      <c r="C173" s="3" t="s">
        <v>756</v>
      </c>
      <c r="E173" s="310" t="s">
        <v>16</v>
      </c>
      <c r="F173" s="323" t="s">
        <v>91</v>
      </c>
      <c r="G173" s="323" t="s">
        <v>1140</v>
      </c>
      <c r="H173" s="323" t="s">
        <v>1140</v>
      </c>
    </row>
    <row r="174" spans="2:8" x14ac:dyDescent="0.2">
      <c r="B174" s="44" t="s">
        <v>551</v>
      </c>
      <c r="C174" s="3" t="s">
        <v>756</v>
      </c>
      <c r="E174" s="310" t="s">
        <v>18</v>
      </c>
      <c r="F174" s="323" t="s">
        <v>92</v>
      </c>
      <c r="G174" s="323" t="s">
        <v>1140</v>
      </c>
      <c r="H174" s="323" t="s">
        <v>1140</v>
      </c>
    </row>
    <row r="175" spans="2:8" x14ac:dyDescent="0.2">
      <c r="B175" s="44" t="s">
        <v>552</v>
      </c>
      <c r="C175" s="3" t="s">
        <v>757</v>
      </c>
      <c r="E175" s="310"/>
      <c r="F175" s="322" t="s">
        <v>93</v>
      </c>
      <c r="G175" s="322" t="s">
        <v>1140</v>
      </c>
      <c r="H175" s="322" t="s">
        <v>1140</v>
      </c>
    </row>
    <row r="176" spans="2:8" x14ac:dyDescent="0.2">
      <c r="B176" s="44" t="s">
        <v>553</v>
      </c>
      <c r="C176" s="3" t="s">
        <v>758</v>
      </c>
      <c r="E176" s="310" t="s">
        <v>16</v>
      </c>
      <c r="F176" s="323" t="s">
        <v>94</v>
      </c>
      <c r="G176" s="323" t="s">
        <v>1140</v>
      </c>
      <c r="H176" s="323" t="s">
        <v>1140</v>
      </c>
    </row>
    <row r="177" spans="2:8" x14ac:dyDescent="0.2">
      <c r="B177" s="44" t="s">
        <v>554</v>
      </c>
      <c r="C177" s="3" t="s">
        <v>758</v>
      </c>
      <c r="E177" s="310" t="s">
        <v>18</v>
      </c>
      <c r="F177" s="323" t="s">
        <v>95</v>
      </c>
      <c r="G177" s="323" t="s">
        <v>1140</v>
      </c>
      <c r="H177" s="323" t="s">
        <v>1140</v>
      </c>
    </row>
    <row r="178" spans="2:8" x14ac:dyDescent="0.2">
      <c r="E178" s="310"/>
    </row>
    <row r="179" spans="2:8" x14ac:dyDescent="0.2">
      <c r="B179" s="239">
        <v>7</v>
      </c>
      <c r="C179" s="240" t="s">
        <v>25</v>
      </c>
      <c r="D179" s="240"/>
      <c r="E179" s="326"/>
      <c r="F179" s="325"/>
      <c r="G179" s="326" t="s">
        <v>67</v>
      </c>
      <c r="H179" s="325">
        <v>99</v>
      </c>
    </row>
    <row r="180" spans="2:8" x14ac:dyDescent="0.2">
      <c r="C180" s="241" t="s">
        <v>17</v>
      </c>
      <c r="D180" s="241"/>
      <c r="E180" s="310"/>
    </row>
    <row r="181" spans="2:8" x14ac:dyDescent="0.2">
      <c r="E181" s="310"/>
      <c r="F181" s="327" t="s">
        <v>72</v>
      </c>
      <c r="G181" s="327" t="s">
        <v>73</v>
      </c>
      <c r="H181" s="327" t="s">
        <v>74</v>
      </c>
    </row>
    <row r="182" spans="2:8" x14ac:dyDescent="0.2">
      <c r="B182" s="44" t="s">
        <v>555</v>
      </c>
      <c r="C182" s="3" t="s">
        <v>738</v>
      </c>
      <c r="E182" s="382" t="s">
        <v>9</v>
      </c>
      <c r="F182" s="328" t="s">
        <v>115</v>
      </c>
      <c r="G182" s="328" t="s">
        <v>1140</v>
      </c>
      <c r="H182" s="328" t="s">
        <v>1140</v>
      </c>
    </row>
    <row r="183" spans="2:8" x14ac:dyDescent="0.2">
      <c r="E183" s="382" t="s">
        <v>10</v>
      </c>
      <c r="F183" s="328" t="s">
        <v>116</v>
      </c>
      <c r="G183" s="328" t="s">
        <v>1140</v>
      </c>
      <c r="H183" s="328" t="s">
        <v>1140</v>
      </c>
    </row>
    <row r="184" spans="2:8" x14ac:dyDescent="0.2">
      <c r="C184" s="245" t="s">
        <v>761</v>
      </c>
      <c r="D184" s="245"/>
      <c r="E184" s="310"/>
    </row>
    <row r="185" spans="2:8" x14ac:dyDescent="0.2">
      <c r="B185" s="44" t="s">
        <v>556</v>
      </c>
      <c r="C185" s="3" t="s">
        <v>733</v>
      </c>
      <c r="E185" s="310"/>
      <c r="F185" s="322" t="s">
        <v>96</v>
      </c>
      <c r="G185" s="322" t="s">
        <v>1140</v>
      </c>
      <c r="H185" s="322" t="s">
        <v>1140</v>
      </c>
    </row>
    <row r="186" spans="2:8" x14ac:dyDescent="0.2">
      <c r="B186" s="44" t="s">
        <v>557</v>
      </c>
      <c r="C186" s="3" t="s">
        <v>762</v>
      </c>
      <c r="E186" s="310"/>
      <c r="F186" s="322" t="s">
        <v>97</v>
      </c>
      <c r="G186" s="322" t="s">
        <v>1140</v>
      </c>
      <c r="H186" s="322" t="s">
        <v>1140</v>
      </c>
    </row>
    <row r="187" spans="2:8" x14ac:dyDescent="0.2">
      <c r="B187" s="44" t="s">
        <v>558</v>
      </c>
      <c r="C187" s="3" t="s">
        <v>763</v>
      </c>
      <c r="E187" s="310"/>
      <c r="F187" s="322" t="s">
        <v>98</v>
      </c>
      <c r="G187" s="322" t="s">
        <v>1140</v>
      </c>
      <c r="H187" s="322" t="s">
        <v>1140</v>
      </c>
    </row>
    <row r="188" spans="2:8" x14ac:dyDescent="0.2">
      <c r="B188" s="44" t="s">
        <v>559</v>
      </c>
      <c r="C188" s="3" t="s">
        <v>766</v>
      </c>
      <c r="E188" s="310"/>
      <c r="F188" s="322" t="s">
        <v>99</v>
      </c>
      <c r="G188" s="322" t="s">
        <v>1140</v>
      </c>
      <c r="H188" s="322" t="s">
        <v>1140</v>
      </c>
    </row>
    <row r="189" spans="2:8" x14ac:dyDescent="0.2">
      <c r="B189" s="44" t="s">
        <v>560</v>
      </c>
      <c r="C189" s="3" t="s">
        <v>767</v>
      </c>
      <c r="E189" s="310"/>
      <c r="F189" s="322" t="s">
        <v>100</v>
      </c>
      <c r="G189" s="322" t="s">
        <v>1140</v>
      </c>
      <c r="H189" s="322" t="s">
        <v>1140</v>
      </c>
    </row>
    <row r="190" spans="2:8" x14ac:dyDescent="0.2">
      <c r="B190" s="65"/>
    </row>
    <row r="191" spans="2:8" x14ac:dyDescent="0.2">
      <c r="C191" s="245" t="s">
        <v>414</v>
      </c>
      <c r="D191" s="245"/>
      <c r="E191" s="310"/>
    </row>
    <row r="192" spans="2:8" x14ac:dyDescent="0.2">
      <c r="B192" s="44" t="s">
        <v>561</v>
      </c>
      <c r="C192" s="3" t="s">
        <v>805</v>
      </c>
      <c r="E192" s="310"/>
      <c r="F192" s="323" t="s">
        <v>101</v>
      </c>
      <c r="G192" s="323" t="s">
        <v>1140</v>
      </c>
      <c r="H192" s="323" t="s">
        <v>1140</v>
      </c>
    </row>
    <row r="193" spans="2:8" x14ac:dyDescent="0.2">
      <c r="B193" s="44" t="s">
        <v>562</v>
      </c>
      <c r="C193" s="3" t="s">
        <v>768</v>
      </c>
      <c r="E193" s="310"/>
      <c r="F193" s="323" t="s">
        <v>102</v>
      </c>
      <c r="G193" s="323" t="s">
        <v>1140</v>
      </c>
      <c r="H193" s="323" t="s">
        <v>1140</v>
      </c>
    </row>
    <row r="194" spans="2:8" x14ac:dyDescent="0.2">
      <c r="B194" s="44" t="s">
        <v>563</v>
      </c>
      <c r="C194" s="3" t="s">
        <v>769</v>
      </c>
      <c r="E194" s="310"/>
      <c r="F194" s="323" t="s">
        <v>103</v>
      </c>
      <c r="G194" s="323" t="s">
        <v>1140</v>
      </c>
      <c r="H194" s="323" t="s">
        <v>1140</v>
      </c>
    </row>
    <row r="195" spans="2:8" x14ac:dyDescent="0.2">
      <c r="B195" s="44" t="s">
        <v>564</v>
      </c>
      <c r="C195" s="3" t="s">
        <v>809</v>
      </c>
      <c r="E195" s="310"/>
      <c r="F195" s="323" t="s">
        <v>104</v>
      </c>
      <c r="G195" s="323" t="s">
        <v>1140</v>
      </c>
      <c r="H195" s="323" t="s">
        <v>1140</v>
      </c>
    </row>
    <row r="196" spans="2:8" x14ac:dyDescent="0.2">
      <c r="B196" s="3"/>
      <c r="E196" s="313"/>
    </row>
    <row r="197" spans="2:8" x14ac:dyDescent="0.2">
      <c r="B197" s="44" t="s">
        <v>902</v>
      </c>
      <c r="C197" s="3" t="s">
        <v>870</v>
      </c>
      <c r="E197" s="310"/>
      <c r="F197" s="323" t="s">
        <v>872</v>
      </c>
      <c r="G197" s="323" t="s">
        <v>1140</v>
      </c>
      <c r="H197" s="323" t="s">
        <v>1140</v>
      </c>
    </row>
    <row r="198" spans="2:8" x14ac:dyDescent="0.2">
      <c r="B198" s="44" t="s">
        <v>903</v>
      </c>
      <c r="C198" s="3" t="s">
        <v>944</v>
      </c>
      <c r="E198" s="310"/>
      <c r="F198" s="323" t="s">
        <v>873</v>
      </c>
      <c r="G198" s="323" t="s">
        <v>1140</v>
      </c>
      <c r="H198" s="323" t="s">
        <v>1140</v>
      </c>
    </row>
    <row r="199" spans="2:8" x14ac:dyDescent="0.2">
      <c r="B199" s="65"/>
    </row>
    <row r="200" spans="2:8" x14ac:dyDescent="0.2">
      <c r="C200" s="245" t="s">
        <v>356</v>
      </c>
      <c r="D200" s="245"/>
      <c r="E200" s="310"/>
    </row>
    <row r="201" spans="2:8" x14ac:dyDescent="0.2">
      <c r="B201" s="44" t="s">
        <v>938</v>
      </c>
      <c r="C201" s="3" t="s">
        <v>749</v>
      </c>
      <c r="E201" s="310"/>
      <c r="F201" s="322" t="s">
        <v>105</v>
      </c>
      <c r="G201" s="322" t="s">
        <v>1140</v>
      </c>
      <c r="H201" s="322" t="s">
        <v>1140</v>
      </c>
    </row>
    <row r="202" spans="2:8" x14ac:dyDescent="0.2">
      <c r="B202" s="44" t="s">
        <v>565</v>
      </c>
      <c r="C202" s="3" t="s">
        <v>750</v>
      </c>
      <c r="E202" s="310"/>
      <c r="F202" s="323" t="s">
        <v>106</v>
      </c>
      <c r="G202" s="323" t="s">
        <v>1140</v>
      </c>
      <c r="H202" s="323" t="s">
        <v>1140</v>
      </c>
    </row>
    <row r="203" spans="2:8" x14ac:dyDescent="0.2">
      <c r="B203" s="44" t="s">
        <v>566</v>
      </c>
      <c r="C203" s="3" t="s">
        <v>751</v>
      </c>
      <c r="E203" s="310"/>
      <c r="F203" s="322" t="s">
        <v>107</v>
      </c>
      <c r="G203" s="322" t="s">
        <v>1140</v>
      </c>
      <c r="H203" s="322" t="s">
        <v>1140</v>
      </c>
    </row>
    <row r="204" spans="2:8" x14ac:dyDescent="0.2">
      <c r="B204" s="44" t="s">
        <v>567</v>
      </c>
      <c r="C204" s="3" t="s">
        <v>752</v>
      </c>
      <c r="E204" s="310"/>
      <c r="F204" s="323" t="s">
        <v>108</v>
      </c>
      <c r="G204" s="323" t="s">
        <v>1140</v>
      </c>
      <c r="H204" s="323" t="s">
        <v>1140</v>
      </c>
    </row>
    <row r="205" spans="2:8" x14ac:dyDescent="0.2">
      <c r="B205" s="44" t="s">
        <v>568</v>
      </c>
      <c r="C205" s="3" t="s">
        <v>753</v>
      </c>
      <c r="E205" s="310"/>
      <c r="F205" s="322" t="s">
        <v>109</v>
      </c>
      <c r="G205" s="322" t="s">
        <v>1140</v>
      </c>
      <c r="H205" s="322" t="s">
        <v>1140</v>
      </c>
    </row>
    <row r="206" spans="2:8" x14ac:dyDescent="0.2">
      <c r="B206" s="44" t="s">
        <v>569</v>
      </c>
      <c r="C206" s="3" t="s">
        <v>754</v>
      </c>
      <c r="E206" s="310"/>
      <c r="F206" s="323" t="s">
        <v>110</v>
      </c>
      <c r="G206" s="323" t="s">
        <v>1140</v>
      </c>
      <c r="H206" s="323" t="s">
        <v>1140</v>
      </c>
    </row>
    <row r="207" spans="2:8" x14ac:dyDescent="0.2">
      <c r="B207" s="44" t="s">
        <v>570</v>
      </c>
      <c r="C207" s="3" t="s">
        <v>755</v>
      </c>
      <c r="E207" s="310"/>
      <c r="F207" s="322" t="s">
        <v>111</v>
      </c>
      <c r="G207" s="322" t="s">
        <v>1140</v>
      </c>
      <c r="H207" s="322" t="s">
        <v>1140</v>
      </c>
    </row>
    <row r="208" spans="2:8" x14ac:dyDescent="0.2">
      <c r="B208" s="44" t="s">
        <v>571</v>
      </c>
      <c r="C208" s="3" t="s">
        <v>756</v>
      </c>
      <c r="E208" s="310"/>
      <c r="F208" s="323" t="s">
        <v>112</v>
      </c>
      <c r="G208" s="323" t="s">
        <v>1140</v>
      </c>
      <c r="H208" s="323" t="s">
        <v>1140</v>
      </c>
    </row>
    <row r="209" spans="2:8" x14ac:dyDescent="0.2">
      <c r="B209" s="44" t="s">
        <v>572</v>
      </c>
      <c r="C209" s="3" t="s">
        <v>757</v>
      </c>
      <c r="E209" s="310"/>
      <c r="F209" s="322" t="s">
        <v>113</v>
      </c>
      <c r="G209" s="322" t="s">
        <v>1140</v>
      </c>
      <c r="H209" s="322" t="s">
        <v>1140</v>
      </c>
    </row>
    <row r="210" spans="2:8" x14ac:dyDescent="0.2">
      <c r="B210" s="44" t="s">
        <v>573</v>
      </c>
      <c r="C210" s="3" t="s">
        <v>758</v>
      </c>
      <c r="E210" s="310"/>
      <c r="F210" s="323" t="s">
        <v>114</v>
      </c>
      <c r="G210" s="323" t="s">
        <v>1140</v>
      </c>
      <c r="H210" s="323" t="s">
        <v>1140</v>
      </c>
    </row>
    <row r="212" spans="2:8" x14ac:dyDescent="0.2">
      <c r="B212" s="239">
        <v>8</v>
      </c>
      <c r="C212" s="240" t="s">
        <v>26</v>
      </c>
      <c r="D212" s="240"/>
      <c r="E212" s="326"/>
      <c r="F212" s="325"/>
      <c r="G212" s="326" t="s">
        <v>67</v>
      </c>
      <c r="H212" s="325">
        <v>99</v>
      </c>
    </row>
    <row r="213" spans="2:8" x14ac:dyDescent="0.2">
      <c r="C213" s="241" t="s">
        <v>17</v>
      </c>
      <c r="D213" s="241"/>
    </row>
    <row r="214" spans="2:8" x14ac:dyDescent="0.2">
      <c r="F214" s="327" t="s">
        <v>72</v>
      </c>
      <c r="G214" s="327" t="s">
        <v>73</v>
      </c>
      <c r="H214" s="327" t="s">
        <v>74</v>
      </c>
    </row>
    <row r="215" spans="2:8" x14ac:dyDescent="0.2">
      <c r="B215" s="44" t="s">
        <v>574</v>
      </c>
      <c r="C215" s="3" t="s">
        <v>746</v>
      </c>
      <c r="F215" s="322" t="s">
        <v>128</v>
      </c>
      <c r="G215" s="322" t="s">
        <v>1140</v>
      </c>
      <c r="H215" s="322" t="s">
        <v>1140</v>
      </c>
    </row>
    <row r="216" spans="2:8" x14ac:dyDescent="0.2">
      <c r="B216" s="44" t="s">
        <v>575</v>
      </c>
      <c r="C216" s="3" t="s">
        <v>805</v>
      </c>
      <c r="F216" s="323" t="s">
        <v>129</v>
      </c>
      <c r="G216" s="323" t="s">
        <v>1140</v>
      </c>
      <c r="H216" s="323" t="s">
        <v>1140</v>
      </c>
    </row>
    <row r="217" spans="2:8" x14ac:dyDescent="0.2">
      <c r="B217" s="44" t="s">
        <v>576</v>
      </c>
      <c r="C217" s="3" t="s">
        <v>809</v>
      </c>
      <c r="F217" s="323" t="s">
        <v>130</v>
      </c>
      <c r="G217" s="323" t="s">
        <v>1140</v>
      </c>
      <c r="H217" s="323" t="s">
        <v>1140</v>
      </c>
    </row>
    <row r="218" spans="2:8" x14ac:dyDescent="0.2">
      <c r="B218" s="44" t="s">
        <v>577</v>
      </c>
      <c r="C218" s="3" t="s">
        <v>782</v>
      </c>
      <c r="F218" s="323" t="s">
        <v>131</v>
      </c>
      <c r="G218" s="323" t="s">
        <v>1140</v>
      </c>
      <c r="H218" s="323" t="s">
        <v>1140</v>
      </c>
    </row>
    <row r="219" spans="2:8" x14ac:dyDescent="0.2">
      <c r="B219" s="44" t="s">
        <v>578</v>
      </c>
      <c r="C219" s="3" t="s">
        <v>783</v>
      </c>
      <c r="F219" s="323" t="s">
        <v>132</v>
      </c>
      <c r="G219" s="323" t="s">
        <v>1140</v>
      </c>
      <c r="H219" s="323" t="s">
        <v>1140</v>
      </c>
    </row>
    <row r="221" spans="2:8" x14ac:dyDescent="0.2">
      <c r="B221" s="239">
        <v>9</v>
      </c>
      <c r="C221" s="240" t="s">
        <v>27</v>
      </c>
      <c r="D221" s="240"/>
      <c r="E221" s="326"/>
      <c r="F221" s="325"/>
      <c r="G221" s="326" t="s">
        <v>67</v>
      </c>
      <c r="H221" s="325">
        <v>99</v>
      </c>
    </row>
    <row r="222" spans="2:8" x14ac:dyDescent="0.2">
      <c r="C222" s="241" t="s">
        <v>17</v>
      </c>
      <c r="D222" s="241"/>
    </row>
    <row r="223" spans="2:8" x14ac:dyDescent="0.2">
      <c r="F223" s="327" t="s">
        <v>72</v>
      </c>
      <c r="G223" s="327" t="s">
        <v>73</v>
      </c>
      <c r="H223" s="327" t="s">
        <v>74</v>
      </c>
    </row>
    <row r="224" spans="2:8" x14ac:dyDescent="0.2">
      <c r="B224" s="44" t="s">
        <v>579</v>
      </c>
      <c r="C224" s="3" t="s">
        <v>160</v>
      </c>
      <c r="F224" s="322" t="s">
        <v>133</v>
      </c>
      <c r="G224" s="322" t="s">
        <v>1140</v>
      </c>
      <c r="H224" s="322" t="s">
        <v>1140</v>
      </c>
    </row>
    <row r="225" spans="2:8" x14ac:dyDescent="0.2">
      <c r="B225" s="44" t="s">
        <v>580</v>
      </c>
      <c r="C225" s="3" t="s">
        <v>805</v>
      </c>
      <c r="F225" s="323" t="s">
        <v>134</v>
      </c>
      <c r="G225" s="323" t="s">
        <v>1140</v>
      </c>
      <c r="H225" s="323" t="s">
        <v>1140</v>
      </c>
    </row>
    <row r="226" spans="2:8" x14ac:dyDescent="0.2">
      <c r="B226" s="44" t="s">
        <v>581</v>
      </c>
      <c r="C226" s="3" t="s">
        <v>809</v>
      </c>
      <c r="F226" s="323" t="s">
        <v>135</v>
      </c>
      <c r="G226" s="323" t="s">
        <v>1140</v>
      </c>
      <c r="H226" s="323" t="s">
        <v>1140</v>
      </c>
    </row>
    <row r="227" spans="2:8" x14ac:dyDescent="0.2">
      <c r="B227" s="44" t="s">
        <v>582</v>
      </c>
      <c r="C227" s="3" t="s">
        <v>784</v>
      </c>
      <c r="F227" s="323" t="s">
        <v>136</v>
      </c>
      <c r="G227" s="323" t="s">
        <v>1140</v>
      </c>
      <c r="H227" s="323" t="s">
        <v>1140</v>
      </c>
    </row>
    <row r="228" spans="2:8" x14ac:dyDescent="0.2">
      <c r="B228" s="44" t="s">
        <v>583</v>
      </c>
      <c r="C228" s="3" t="s">
        <v>785</v>
      </c>
      <c r="F228" s="323" t="s">
        <v>137</v>
      </c>
      <c r="G228" s="323" t="s">
        <v>1140</v>
      </c>
      <c r="H228" s="323" t="s">
        <v>1140</v>
      </c>
    </row>
    <row r="230" spans="2:8" x14ac:dyDescent="0.2">
      <c r="B230" s="239">
        <v>10</v>
      </c>
      <c r="C230" s="240" t="s">
        <v>28</v>
      </c>
      <c r="D230" s="240"/>
      <c r="E230" s="326"/>
      <c r="F230" s="325"/>
      <c r="G230" s="326" t="s">
        <v>67</v>
      </c>
      <c r="H230" s="325">
        <v>99</v>
      </c>
    </row>
    <row r="231" spans="2:8" x14ac:dyDescent="0.2">
      <c r="C231" s="241" t="s">
        <v>324</v>
      </c>
      <c r="D231" s="241"/>
    </row>
    <row r="232" spans="2:8" x14ac:dyDescent="0.2">
      <c r="F232" s="327" t="s">
        <v>72</v>
      </c>
      <c r="G232" s="327" t="s">
        <v>73</v>
      </c>
      <c r="H232" s="327" t="s">
        <v>74</v>
      </c>
    </row>
    <row r="233" spans="2:8" x14ac:dyDescent="0.2">
      <c r="B233" s="44" t="s">
        <v>584</v>
      </c>
      <c r="C233" s="3" t="s">
        <v>160</v>
      </c>
      <c r="F233" s="322" t="s">
        <v>117</v>
      </c>
      <c r="G233" s="322" t="s">
        <v>1140</v>
      </c>
      <c r="H233" s="322" t="s">
        <v>1140</v>
      </c>
    </row>
    <row r="234" spans="2:8" x14ac:dyDescent="0.2">
      <c r="B234" s="44" t="s">
        <v>585</v>
      </c>
      <c r="C234" s="3" t="s">
        <v>730</v>
      </c>
      <c r="E234" s="310"/>
      <c r="F234" s="322" t="s">
        <v>118</v>
      </c>
      <c r="G234" s="322" t="s">
        <v>1140</v>
      </c>
      <c r="H234" s="322" t="s">
        <v>1140</v>
      </c>
    </row>
    <row r="235" spans="2:8" x14ac:dyDescent="0.2">
      <c r="B235" s="44" t="s">
        <v>586</v>
      </c>
      <c r="C235" s="3" t="s">
        <v>805</v>
      </c>
      <c r="E235" s="310"/>
      <c r="F235" s="322" t="s">
        <v>120</v>
      </c>
      <c r="G235" s="322" t="s">
        <v>1140</v>
      </c>
      <c r="H235" s="322" t="s">
        <v>1140</v>
      </c>
    </row>
    <row r="236" spans="2:8" x14ac:dyDescent="0.2">
      <c r="B236" s="44" t="s">
        <v>816</v>
      </c>
      <c r="C236" s="3" t="s">
        <v>809</v>
      </c>
      <c r="E236" s="310"/>
      <c r="F236" s="322" t="s">
        <v>122</v>
      </c>
      <c r="G236" s="322" t="s">
        <v>1140</v>
      </c>
      <c r="H236" s="322" t="s">
        <v>1140</v>
      </c>
    </row>
    <row r="237" spans="2:8" x14ac:dyDescent="0.2">
      <c r="B237" s="44" t="s">
        <v>587</v>
      </c>
      <c r="C237" s="3" t="s">
        <v>786</v>
      </c>
      <c r="E237" s="310"/>
      <c r="F237" s="322" t="s">
        <v>124</v>
      </c>
      <c r="G237" s="322" t="s">
        <v>1140</v>
      </c>
      <c r="H237" s="322" t="s">
        <v>1140</v>
      </c>
    </row>
    <row r="238" spans="2:8" x14ac:dyDescent="0.2">
      <c r="B238" s="44" t="s">
        <v>588</v>
      </c>
      <c r="C238" s="3" t="s">
        <v>787</v>
      </c>
      <c r="E238" s="310"/>
      <c r="F238" s="322" t="s">
        <v>126</v>
      </c>
      <c r="G238" s="322" t="s">
        <v>1140</v>
      </c>
      <c r="H238" s="322" t="s">
        <v>1140</v>
      </c>
    </row>
    <row r="239" spans="2:8" x14ac:dyDescent="0.2">
      <c r="B239" s="44" t="s">
        <v>589</v>
      </c>
      <c r="C239" s="3" t="s">
        <v>730</v>
      </c>
      <c r="E239" s="310"/>
      <c r="F239" s="322" t="s">
        <v>119</v>
      </c>
      <c r="G239" s="322" t="s">
        <v>1140</v>
      </c>
      <c r="H239" s="322" t="s">
        <v>1140</v>
      </c>
    </row>
    <row r="240" spans="2:8" x14ac:dyDescent="0.2">
      <c r="B240" s="44" t="s">
        <v>590</v>
      </c>
      <c r="C240" s="84" t="s">
        <v>1138</v>
      </c>
      <c r="E240" s="310"/>
      <c r="F240" s="322" t="s">
        <v>121</v>
      </c>
      <c r="G240" s="322" t="s">
        <v>1140</v>
      </c>
      <c r="H240" s="322" t="s">
        <v>1140</v>
      </c>
    </row>
    <row r="241" spans="2:8" x14ac:dyDescent="0.2">
      <c r="B241" s="44" t="s">
        <v>801</v>
      </c>
      <c r="C241" s="84" t="s">
        <v>1139</v>
      </c>
      <c r="E241" s="310"/>
      <c r="F241" s="322" t="s">
        <v>123</v>
      </c>
      <c r="G241" s="322" t="s">
        <v>1140</v>
      </c>
      <c r="H241" s="322" t="s">
        <v>1140</v>
      </c>
    </row>
    <row r="242" spans="2:8" x14ac:dyDescent="0.2">
      <c r="B242" s="44" t="s">
        <v>591</v>
      </c>
      <c r="C242" s="3" t="s">
        <v>412</v>
      </c>
      <c r="E242" s="310"/>
      <c r="F242" s="322" t="s">
        <v>125</v>
      </c>
      <c r="G242" s="322" t="s">
        <v>1140</v>
      </c>
      <c r="H242" s="322" t="s">
        <v>1140</v>
      </c>
    </row>
    <row r="243" spans="2:8" x14ac:dyDescent="0.2">
      <c r="B243" s="44" t="s">
        <v>592</v>
      </c>
      <c r="C243" s="3" t="s">
        <v>413</v>
      </c>
      <c r="E243" s="310"/>
      <c r="F243" s="322" t="s">
        <v>127</v>
      </c>
      <c r="G243" s="322" t="s">
        <v>1140</v>
      </c>
      <c r="H243" s="322" t="s">
        <v>1140</v>
      </c>
    </row>
    <row r="245" spans="2:8" x14ac:dyDescent="0.2">
      <c r="B245" s="239">
        <v>11</v>
      </c>
      <c r="C245" s="240" t="s">
        <v>29</v>
      </c>
      <c r="D245" s="240"/>
      <c r="E245" s="326"/>
      <c r="F245" s="325"/>
      <c r="G245" s="326" t="s">
        <v>67</v>
      </c>
      <c r="H245" s="325">
        <v>99</v>
      </c>
    </row>
    <row r="246" spans="2:8" x14ac:dyDescent="0.2">
      <c r="C246" s="241" t="s">
        <v>324</v>
      </c>
      <c r="D246" s="241"/>
    </row>
    <row r="247" spans="2:8" x14ac:dyDescent="0.2">
      <c r="E247" s="310"/>
      <c r="F247" s="327" t="s">
        <v>72</v>
      </c>
      <c r="G247" s="327" t="s">
        <v>73</v>
      </c>
      <c r="H247" s="327" t="s">
        <v>74</v>
      </c>
    </row>
    <row r="248" spans="2:8" x14ac:dyDescent="0.2">
      <c r="B248" s="44" t="s">
        <v>593</v>
      </c>
      <c r="C248" s="3" t="s">
        <v>747</v>
      </c>
      <c r="E248" s="310"/>
      <c r="F248" s="322" t="s">
        <v>142</v>
      </c>
      <c r="G248" s="322" t="s">
        <v>1140</v>
      </c>
      <c r="H248" s="322" t="s">
        <v>1140</v>
      </c>
    </row>
    <row r="249" spans="2:8" x14ac:dyDescent="0.2">
      <c r="B249" s="44" t="s">
        <v>594</v>
      </c>
      <c r="C249" s="3" t="s">
        <v>779</v>
      </c>
      <c r="E249" s="310" t="s">
        <v>16</v>
      </c>
      <c r="F249" s="322" t="s">
        <v>143</v>
      </c>
      <c r="G249" s="322" t="s">
        <v>1140</v>
      </c>
      <c r="H249" s="322" t="s">
        <v>1140</v>
      </c>
    </row>
    <row r="250" spans="2:8" x14ac:dyDescent="0.2">
      <c r="B250" s="44" t="s">
        <v>595</v>
      </c>
      <c r="C250" s="3" t="s">
        <v>968</v>
      </c>
      <c r="E250" s="310" t="s">
        <v>16</v>
      </c>
      <c r="F250" s="322" t="s">
        <v>145</v>
      </c>
      <c r="G250" s="322" t="s">
        <v>1140</v>
      </c>
      <c r="H250" s="322" t="s">
        <v>1140</v>
      </c>
    </row>
    <row r="251" spans="2:8" x14ac:dyDescent="0.2">
      <c r="B251" s="44" t="s">
        <v>596</v>
      </c>
      <c r="C251" s="3" t="s">
        <v>779</v>
      </c>
      <c r="E251" s="310" t="s">
        <v>18</v>
      </c>
      <c r="F251" s="322" t="s">
        <v>144</v>
      </c>
      <c r="G251" s="322" t="s">
        <v>1140</v>
      </c>
      <c r="H251" s="322" t="s">
        <v>1140</v>
      </c>
    </row>
    <row r="252" spans="2:8" x14ac:dyDescent="0.2">
      <c r="B252" s="44" t="s">
        <v>597</v>
      </c>
      <c r="C252" s="3" t="s">
        <v>968</v>
      </c>
      <c r="E252" s="310" t="s">
        <v>18</v>
      </c>
      <c r="F252" s="322" t="s">
        <v>146</v>
      </c>
      <c r="G252" s="322" t="s">
        <v>1140</v>
      </c>
      <c r="H252" s="322" t="s">
        <v>1140</v>
      </c>
    </row>
    <row r="253" spans="2:8" x14ac:dyDescent="0.2">
      <c r="E253" s="310"/>
    </row>
    <row r="254" spans="2:8" x14ac:dyDescent="0.2">
      <c r="B254" s="239">
        <v>12</v>
      </c>
      <c r="C254" s="240" t="s">
        <v>30</v>
      </c>
      <c r="D254" s="240"/>
      <c r="E254" s="326"/>
      <c r="F254" s="325"/>
      <c r="G254" s="326" t="s">
        <v>67</v>
      </c>
      <c r="H254" s="325">
        <v>99</v>
      </c>
    </row>
    <row r="255" spans="2:8" x14ac:dyDescent="0.2">
      <c r="C255" s="241" t="s">
        <v>17</v>
      </c>
      <c r="D255" s="241"/>
    </row>
    <row r="256" spans="2:8" x14ac:dyDescent="0.2">
      <c r="E256" s="310"/>
      <c r="F256" s="327" t="s">
        <v>72</v>
      </c>
      <c r="G256" s="327" t="s">
        <v>73</v>
      </c>
      <c r="H256" s="327" t="s">
        <v>74</v>
      </c>
    </row>
    <row r="257" spans="2:8" x14ac:dyDescent="0.2">
      <c r="B257" s="44" t="s">
        <v>598</v>
      </c>
      <c r="C257" s="3" t="s">
        <v>748</v>
      </c>
      <c r="E257" s="310"/>
      <c r="F257" s="322" t="s">
        <v>147</v>
      </c>
      <c r="G257" s="322" t="s">
        <v>1140</v>
      </c>
      <c r="H257" s="322" t="s">
        <v>1140</v>
      </c>
    </row>
    <row r="258" spans="2:8" x14ac:dyDescent="0.2">
      <c r="B258" s="44" t="s">
        <v>599</v>
      </c>
      <c r="C258" s="3" t="s">
        <v>780</v>
      </c>
      <c r="E258" s="310"/>
      <c r="F258" s="323" t="s">
        <v>148</v>
      </c>
      <c r="G258" s="323" t="s">
        <v>1140</v>
      </c>
      <c r="H258" s="323" t="s">
        <v>1140</v>
      </c>
    </row>
    <row r="259" spans="2:8" x14ac:dyDescent="0.2">
      <c r="B259" s="44" t="s">
        <v>600</v>
      </c>
      <c r="C259" s="3" t="s">
        <v>969</v>
      </c>
      <c r="E259" s="310"/>
      <c r="F259" s="323" t="s">
        <v>149</v>
      </c>
      <c r="G259" s="323" t="s">
        <v>1140</v>
      </c>
      <c r="H259" s="323" t="s">
        <v>1140</v>
      </c>
    </row>
    <row r="261" spans="2:8" x14ac:dyDescent="0.2">
      <c r="B261" s="239">
        <v>13</v>
      </c>
      <c r="C261" s="240" t="s">
        <v>31</v>
      </c>
      <c r="D261" s="240"/>
      <c r="E261" s="326"/>
      <c r="F261" s="325"/>
      <c r="G261" s="326" t="s">
        <v>67</v>
      </c>
      <c r="H261" s="325">
        <v>99</v>
      </c>
    </row>
    <row r="262" spans="2:8" x14ac:dyDescent="0.2">
      <c r="C262" s="241" t="s">
        <v>324</v>
      </c>
      <c r="D262" s="241"/>
    </row>
    <row r="263" spans="2:8" x14ac:dyDescent="0.2">
      <c r="E263" s="310"/>
      <c r="F263" s="327" t="s">
        <v>72</v>
      </c>
      <c r="G263" s="327" t="s">
        <v>73</v>
      </c>
      <c r="H263" s="327" t="s">
        <v>74</v>
      </c>
    </row>
    <row r="264" spans="2:8" x14ac:dyDescent="0.2">
      <c r="B264" s="44" t="s">
        <v>601</v>
      </c>
      <c r="C264" s="3" t="s">
        <v>789</v>
      </c>
      <c r="E264" s="310"/>
      <c r="F264" s="322" t="s">
        <v>857</v>
      </c>
      <c r="G264" s="322" t="s">
        <v>1140</v>
      </c>
      <c r="H264" s="322" t="s">
        <v>1140</v>
      </c>
    </row>
    <row r="265" spans="2:8" x14ac:dyDescent="0.2">
      <c r="B265" s="44" t="s">
        <v>602</v>
      </c>
      <c r="C265" s="3" t="s">
        <v>779</v>
      </c>
      <c r="E265" s="310" t="s">
        <v>16</v>
      </c>
      <c r="F265" s="323" t="s">
        <v>150</v>
      </c>
      <c r="G265" s="323" t="s">
        <v>1140</v>
      </c>
      <c r="H265" s="323" t="s">
        <v>1140</v>
      </c>
    </row>
    <row r="266" spans="2:8" x14ac:dyDescent="0.2">
      <c r="B266" s="44" t="s">
        <v>603</v>
      </c>
      <c r="C266" s="3" t="s">
        <v>968</v>
      </c>
      <c r="E266" s="310" t="s">
        <v>16</v>
      </c>
      <c r="F266" s="323" t="s">
        <v>152</v>
      </c>
      <c r="G266" s="323" t="s">
        <v>1140</v>
      </c>
      <c r="H266" s="323" t="s">
        <v>1140</v>
      </c>
    </row>
    <row r="267" spans="2:8" x14ac:dyDescent="0.2">
      <c r="B267" s="44" t="s">
        <v>604</v>
      </c>
      <c r="C267" s="3" t="s">
        <v>779</v>
      </c>
      <c r="E267" s="310" t="s">
        <v>18</v>
      </c>
      <c r="F267" s="323" t="s">
        <v>151</v>
      </c>
      <c r="G267" s="323" t="s">
        <v>1140</v>
      </c>
      <c r="H267" s="323" t="s">
        <v>1140</v>
      </c>
    </row>
    <row r="268" spans="2:8" x14ac:dyDescent="0.2">
      <c r="B268" s="44" t="s">
        <v>605</v>
      </c>
      <c r="C268" s="3" t="s">
        <v>968</v>
      </c>
      <c r="E268" s="310" t="s">
        <v>18</v>
      </c>
      <c r="F268" s="323" t="s">
        <v>153</v>
      </c>
      <c r="G268" s="323" t="s">
        <v>1140</v>
      </c>
      <c r="H268" s="323" t="s">
        <v>1140</v>
      </c>
    </row>
    <row r="269" spans="2:8" x14ac:dyDescent="0.2">
      <c r="E269" s="310"/>
    </row>
    <row r="270" spans="2:8" x14ac:dyDescent="0.2">
      <c r="B270" s="239">
        <v>14</v>
      </c>
      <c r="C270" s="240" t="s">
        <v>32</v>
      </c>
      <c r="D270" s="240"/>
      <c r="E270" s="326"/>
      <c r="F270" s="325"/>
      <c r="G270" s="326" t="s">
        <v>67</v>
      </c>
      <c r="H270" s="325">
        <v>99</v>
      </c>
    </row>
    <row r="271" spans="2:8" x14ac:dyDescent="0.2">
      <c r="C271" s="241" t="s">
        <v>17</v>
      </c>
      <c r="D271" s="241"/>
    </row>
    <row r="272" spans="2:8" x14ac:dyDescent="0.2">
      <c r="E272" s="310"/>
      <c r="F272" s="327" t="s">
        <v>72</v>
      </c>
      <c r="G272" s="327" t="s">
        <v>73</v>
      </c>
      <c r="H272" s="327" t="s">
        <v>74</v>
      </c>
    </row>
    <row r="273" spans="2:8" x14ac:dyDescent="0.2">
      <c r="B273" s="44" t="s">
        <v>606</v>
      </c>
      <c r="C273" s="3" t="s">
        <v>790</v>
      </c>
      <c r="E273" s="310"/>
      <c r="F273" s="322" t="s">
        <v>154</v>
      </c>
      <c r="G273" s="322" t="s">
        <v>1140</v>
      </c>
      <c r="H273" s="322" t="s">
        <v>1140</v>
      </c>
    </row>
    <row r="274" spans="2:8" x14ac:dyDescent="0.2">
      <c r="B274" s="44" t="s">
        <v>607</v>
      </c>
      <c r="C274" s="3" t="s">
        <v>781</v>
      </c>
      <c r="E274" s="310"/>
      <c r="F274" s="323" t="s">
        <v>155</v>
      </c>
      <c r="G274" s="323" t="s">
        <v>1140</v>
      </c>
      <c r="H274" s="323" t="s">
        <v>1140</v>
      </c>
    </row>
    <row r="275" spans="2:8" x14ac:dyDescent="0.2">
      <c r="B275" s="44" t="s">
        <v>608</v>
      </c>
      <c r="C275" s="3" t="s">
        <v>970</v>
      </c>
      <c r="E275" s="310"/>
      <c r="F275" s="323" t="s">
        <v>156</v>
      </c>
      <c r="G275" s="323" t="s">
        <v>1140</v>
      </c>
      <c r="H275" s="323" t="s">
        <v>1140</v>
      </c>
    </row>
    <row r="277" spans="2:8" s="43" customFormat="1" x14ac:dyDescent="0.25">
      <c r="B277" s="253" t="s">
        <v>686</v>
      </c>
      <c r="C277" s="254"/>
      <c r="D277" s="254"/>
      <c r="E277" s="383"/>
      <c r="F277" s="334"/>
      <c r="G277" s="334"/>
      <c r="H277" s="334"/>
    </row>
    <row r="278" spans="2:8" x14ac:dyDescent="0.2">
      <c r="C278" s="43" t="s">
        <v>343</v>
      </c>
      <c r="D278" s="43"/>
    </row>
    <row r="279" spans="2:8" ht="15" customHeight="1" x14ac:dyDescent="0.2">
      <c r="B279" s="68">
        <v>15</v>
      </c>
      <c r="C279" s="255" t="s">
        <v>349</v>
      </c>
      <c r="D279" s="255"/>
      <c r="E279" s="384"/>
      <c r="F279" s="335"/>
    </row>
    <row r="280" spans="2:8" ht="15" customHeight="1" x14ac:dyDescent="0.2">
      <c r="B280" s="72" t="s">
        <v>791</v>
      </c>
      <c r="C280" s="256" t="s">
        <v>705</v>
      </c>
      <c r="E280" s="385" t="s">
        <v>1166</v>
      </c>
      <c r="G280" s="336">
        <v>1778891</v>
      </c>
    </row>
    <row r="281" spans="2:8" ht="15" customHeight="1" thickBot="1" x14ac:dyDescent="0.25">
      <c r="B281" s="72" t="s">
        <v>858</v>
      </c>
      <c r="C281" s="256" t="s">
        <v>875</v>
      </c>
      <c r="E281" s="385" t="s">
        <v>1167</v>
      </c>
      <c r="G281" s="337">
        <v>1778892</v>
      </c>
    </row>
    <row r="282" spans="2:8" ht="15" customHeight="1" x14ac:dyDescent="0.2">
      <c r="B282" s="72" t="s">
        <v>859</v>
      </c>
      <c r="C282" s="256" t="s">
        <v>877</v>
      </c>
      <c r="E282" s="386" t="s">
        <v>1168</v>
      </c>
      <c r="G282" s="338" t="s">
        <v>470</v>
      </c>
      <c r="H282" s="339">
        <v>1776735</v>
      </c>
    </row>
    <row r="283" spans="2:8" ht="14.25" customHeight="1" x14ac:dyDescent="0.2">
      <c r="B283" s="68">
        <v>16</v>
      </c>
      <c r="C283" s="255" t="s">
        <v>348</v>
      </c>
      <c r="D283" s="255"/>
      <c r="E283" s="282"/>
      <c r="F283" s="335"/>
    </row>
    <row r="284" spans="2:8" ht="15" customHeight="1" x14ac:dyDescent="0.2">
      <c r="B284" s="72" t="s">
        <v>792</v>
      </c>
      <c r="C284" s="256" t="s">
        <v>705</v>
      </c>
      <c r="E284" s="387" t="s">
        <v>1150</v>
      </c>
      <c r="G284" s="336">
        <v>1778893</v>
      </c>
    </row>
    <row r="285" spans="2:8" ht="15" customHeight="1" thickBot="1" x14ac:dyDescent="0.25">
      <c r="B285" s="72" t="s">
        <v>860</v>
      </c>
      <c r="C285" s="256" t="s">
        <v>875</v>
      </c>
      <c r="E285" s="387" t="s">
        <v>1152</v>
      </c>
      <c r="G285" s="337">
        <v>1778894</v>
      </c>
    </row>
    <row r="286" spans="2:8" x14ac:dyDescent="0.2">
      <c r="B286" s="72" t="s">
        <v>861</v>
      </c>
      <c r="C286" s="256" t="s">
        <v>877</v>
      </c>
      <c r="D286" s="246"/>
      <c r="E286" s="386" t="s">
        <v>1169</v>
      </c>
      <c r="G286" s="338" t="s">
        <v>470</v>
      </c>
      <c r="H286" s="339">
        <v>1776738</v>
      </c>
    </row>
    <row r="287" spans="2:8" ht="14.25" customHeight="1" x14ac:dyDescent="0.2">
      <c r="B287" s="68">
        <v>17</v>
      </c>
      <c r="C287" s="255" t="s">
        <v>368</v>
      </c>
      <c r="D287" s="255"/>
      <c r="E287" s="282"/>
    </row>
    <row r="288" spans="2:8" x14ac:dyDescent="0.2">
      <c r="B288" s="72" t="s">
        <v>609</v>
      </c>
      <c r="C288" s="246" t="s">
        <v>693</v>
      </c>
      <c r="D288" s="246"/>
      <c r="E288" s="388" t="s">
        <v>1170</v>
      </c>
      <c r="F288" s="341"/>
      <c r="G288" s="339">
        <v>1778697</v>
      </c>
    </row>
    <row r="289" spans="2:8" x14ac:dyDescent="0.2">
      <c r="B289" s="69" t="s">
        <v>610</v>
      </c>
      <c r="C289" s="246" t="s">
        <v>811</v>
      </c>
      <c r="D289" s="246"/>
      <c r="E289" s="265" t="s">
        <v>1171</v>
      </c>
      <c r="F289" s="339">
        <v>1778705</v>
      </c>
    </row>
    <row r="290" spans="2:8" x14ac:dyDescent="0.2">
      <c r="B290" s="69" t="s">
        <v>611</v>
      </c>
      <c r="C290" s="246" t="s">
        <v>808</v>
      </c>
      <c r="D290" s="246"/>
      <c r="E290" s="265" t="s">
        <v>1172</v>
      </c>
      <c r="F290" s="339">
        <v>1778702</v>
      </c>
    </row>
    <row r="291" spans="2:8" x14ac:dyDescent="0.2">
      <c r="B291" s="69" t="s">
        <v>612</v>
      </c>
      <c r="C291" s="256" t="s">
        <v>694</v>
      </c>
      <c r="D291" s="256"/>
      <c r="E291" s="265" t="s">
        <v>1173</v>
      </c>
      <c r="F291" s="339">
        <v>1778706</v>
      </c>
    </row>
    <row r="292" spans="2:8" ht="13.5" thickBot="1" x14ac:dyDescent="0.25">
      <c r="B292" s="69" t="s">
        <v>613</v>
      </c>
      <c r="C292" s="256" t="s">
        <v>695</v>
      </c>
      <c r="D292" s="256"/>
      <c r="E292" s="265" t="s">
        <v>1174</v>
      </c>
      <c r="F292" s="342">
        <v>1778709</v>
      </c>
    </row>
    <row r="293" spans="2:8" ht="15" customHeight="1" thickBot="1" x14ac:dyDescent="0.25">
      <c r="B293" s="69" t="s">
        <v>614</v>
      </c>
      <c r="C293" s="246" t="s">
        <v>774</v>
      </c>
      <c r="D293" s="246"/>
      <c r="E293" s="304" t="s">
        <v>1175</v>
      </c>
      <c r="F293" s="338" t="s">
        <v>470</v>
      </c>
      <c r="G293" s="342">
        <v>1778711</v>
      </c>
    </row>
    <row r="294" spans="2:8" x14ac:dyDescent="0.2">
      <c r="B294" s="69" t="s">
        <v>615</v>
      </c>
      <c r="C294" s="257" t="s">
        <v>776</v>
      </c>
      <c r="D294" s="257"/>
      <c r="E294" s="389" t="s">
        <v>1176</v>
      </c>
      <c r="F294" s="343"/>
      <c r="G294" s="338" t="s">
        <v>470</v>
      </c>
      <c r="H294" s="339">
        <v>1776739</v>
      </c>
    </row>
    <row r="295" spans="2:8" ht="13.5" customHeight="1" x14ac:dyDescent="0.2">
      <c r="B295" s="68">
        <v>18</v>
      </c>
      <c r="C295" s="255" t="s">
        <v>344</v>
      </c>
      <c r="D295" s="255"/>
      <c r="E295" s="282"/>
      <c r="F295" s="344" t="s">
        <v>345</v>
      </c>
      <c r="G295" s="340"/>
      <c r="H295" s="340"/>
    </row>
    <row r="296" spans="2:8" x14ac:dyDescent="0.2">
      <c r="B296" s="72" t="s">
        <v>616</v>
      </c>
      <c r="C296" s="246" t="s">
        <v>696</v>
      </c>
      <c r="D296" s="246"/>
      <c r="E296" s="404" t="s">
        <v>1177</v>
      </c>
      <c r="F296" s="345"/>
      <c r="G296" s="339">
        <v>1778724</v>
      </c>
      <c r="H296" s="402"/>
    </row>
    <row r="297" spans="2:8" x14ac:dyDescent="0.2">
      <c r="B297" s="69" t="s">
        <v>617</v>
      </c>
      <c r="C297" s="246" t="s">
        <v>811</v>
      </c>
      <c r="D297" s="246"/>
      <c r="E297" s="265" t="s">
        <v>1178</v>
      </c>
      <c r="F297" s="339">
        <v>1778717</v>
      </c>
      <c r="G297" s="402"/>
      <c r="H297" s="402"/>
    </row>
    <row r="298" spans="2:8" x14ac:dyDescent="0.2">
      <c r="B298" s="69" t="s">
        <v>618</v>
      </c>
      <c r="C298" s="246" t="s">
        <v>808</v>
      </c>
      <c r="D298" s="246"/>
      <c r="E298" s="265" t="s">
        <v>1179</v>
      </c>
      <c r="F298" s="339">
        <v>1778716</v>
      </c>
      <c r="G298" s="402"/>
      <c r="H298" s="402"/>
    </row>
    <row r="299" spans="2:8" x14ac:dyDescent="0.2">
      <c r="B299" s="69" t="s">
        <v>619</v>
      </c>
      <c r="C299" s="246" t="s">
        <v>697</v>
      </c>
      <c r="D299" s="246"/>
      <c r="E299" s="265" t="s">
        <v>1180</v>
      </c>
      <c r="F299" s="339">
        <v>1778718</v>
      </c>
      <c r="G299" s="402"/>
      <c r="H299" s="402"/>
    </row>
    <row r="300" spans="2:8" ht="13.5" thickBot="1" x14ac:dyDescent="0.25">
      <c r="B300" s="69" t="s">
        <v>620</v>
      </c>
      <c r="C300" s="246" t="s">
        <v>698</v>
      </c>
      <c r="D300" s="246"/>
      <c r="E300" s="265" t="s">
        <v>1181</v>
      </c>
      <c r="F300" s="342">
        <v>1778719</v>
      </c>
      <c r="G300" s="402"/>
      <c r="H300" s="402"/>
    </row>
    <row r="301" spans="2:8" ht="14.25" customHeight="1" thickBot="1" x14ac:dyDescent="0.25">
      <c r="B301" s="69" t="s">
        <v>621</v>
      </c>
      <c r="C301" s="246" t="s">
        <v>699</v>
      </c>
      <c r="D301" s="246"/>
      <c r="E301" s="404" t="s">
        <v>1182</v>
      </c>
      <c r="F301" s="403" t="s">
        <v>470</v>
      </c>
      <c r="G301" s="342">
        <v>1778721</v>
      </c>
      <c r="H301" s="402"/>
    </row>
    <row r="302" spans="2:8" ht="14.45" customHeight="1" x14ac:dyDescent="0.2">
      <c r="B302" s="69" t="s">
        <v>622</v>
      </c>
      <c r="C302" s="258" t="s">
        <v>344</v>
      </c>
      <c r="D302" s="258"/>
      <c r="E302" s="404" t="s">
        <v>1183</v>
      </c>
      <c r="F302" s="347"/>
      <c r="G302" s="403" t="s">
        <v>470</v>
      </c>
      <c r="H302" s="339">
        <v>1776740</v>
      </c>
    </row>
    <row r="303" spans="2:8" x14ac:dyDescent="0.2">
      <c r="B303" s="68">
        <v>19</v>
      </c>
      <c r="C303" s="259" t="s">
        <v>357</v>
      </c>
      <c r="D303" s="259"/>
      <c r="E303" s="282"/>
      <c r="F303" s="344" t="s">
        <v>346</v>
      </c>
      <c r="G303" s="340"/>
      <c r="H303" s="340"/>
    </row>
    <row r="304" spans="2:8" x14ac:dyDescent="0.2">
      <c r="B304" s="72" t="s">
        <v>623</v>
      </c>
      <c r="C304" s="260"/>
      <c r="D304" s="260"/>
      <c r="E304" s="390" t="s">
        <v>1161</v>
      </c>
      <c r="F304" s="348"/>
      <c r="G304" s="402"/>
      <c r="H304" s="339">
        <v>1776756</v>
      </c>
    </row>
    <row r="305" spans="2:8" x14ac:dyDescent="0.2">
      <c r="B305" s="68">
        <v>20</v>
      </c>
      <c r="C305" s="255" t="s">
        <v>347</v>
      </c>
      <c r="D305" s="255"/>
      <c r="E305" s="391"/>
      <c r="F305" s="344" t="s">
        <v>346</v>
      </c>
      <c r="G305" s="402"/>
      <c r="H305" s="349"/>
    </row>
    <row r="306" spans="2:8" x14ac:dyDescent="0.2">
      <c r="B306" s="72" t="s">
        <v>624</v>
      </c>
      <c r="C306" s="246" t="s">
        <v>700</v>
      </c>
      <c r="D306" s="246"/>
      <c r="E306" s="404" t="s">
        <v>1184</v>
      </c>
      <c r="F306" s="345"/>
      <c r="G306" s="339">
        <v>1778720</v>
      </c>
      <c r="H306" s="402"/>
    </row>
    <row r="307" spans="2:8" x14ac:dyDescent="0.2">
      <c r="B307" s="72" t="s">
        <v>625</v>
      </c>
      <c r="C307" s="246" t="s">
        <v>811</v>
      </c>
      <c r="D307" s="246"/>
      <c r="E307" s="265" t="s">
        <v>1178</v>
      </c>
      <c r="F307" s="339">
        <v>1778717</v>
      </c>
      <c r="G307" s="402"/>
      <c r="H307" s="402"/>
    </row>
    <row r="308" spans="2:8" x14ac:dyDescent="0.2">
      <c r="B308" s="72" t="s">
        <v>626</v>
      </c>
      <c r="C308" s="246" t="s">
        <v>808</v>
      </c>
      <c r="D308" s="246"/>
      <c r="E308" s="265" t="s">
        <v>1179</v>
      </c>
      <c r="F308" s="339">
        <v>1778716</v>
      </c>
      <c r="G308" s="402"/>
      <c r="H308" s="402"/>
    </row>
    <row r="309" spans="2:8" x14ac:dyDescent="0.2">
      <c r="B309" s="72" t="s">
        <v>627</v>
      </c>
      <c r="C309" s="246" t="s">
        <v>697</v>
      </c>
      <c r="D309" s="246"/>
      <c r="E309" s="265" t="s">
        <v>1180</v>
      </c>
      <c r="F309" s="339">
        <v>1778718</v>
      </c>
      <c r="G309" s="402"/>
      <c r="H309" s="402"/>
    </row>
    <row r="310" spans="2:8" ht="13.5" thickBot="1" x14ac:dyDescent="0.25">
      <c r="B310" s="72" t="s">
        <v>628</v>
      </c>
      <c r="C310" s="246" t="s">
        <v>698</v>
      </c>
      <c r="D310" s="246"/>
      <c r="E310" s="265" t="s">
        <v>1181</v>
      </c>
      <c r="F310" s="342">
        <v>1778719</v>
      </c>
      <c r="G310" s="402"/>
      <c r="H310" s="402"/>
    </row>
    <row r="311" spans="2:8" ht="14.25" customHeight="1" thickBot="1" x14ac:dyDescent="0.25">
      <c r="B311" s="72" t="s">
        <v>629</v>
      </c>
      <c r="C311" s="246" t="s">
        <v>774</v>
      </c>
      <c r="D311" s="246"/>
      <c r="E311" s="404" t="s">
        <v>1185</v>
      </c>
      <c r="F311" s="403" t="s">
        <v>470</v>
      </c>
      <c r="G311" s="342">
        <v>1778721</v>
      </c>
      <c r="H311" s="402"/>
    </row>
    <row r="312" spans="2:8" x14ac:dyDescent="0.2">
      <c r="B312" s="72" t="s">
        <v>630</v>
      </c>
      <c r="C312" s="246" t="s">
        <v>709</v>
      </c>
      <c r="D312" s="246"/>
      <c r="E312" s="404" t="s">
        <v>1186</v>
      </c>
      <c r="F312" s="347"/>
      <c r="G312" s="403" t="s">
        <v>470</v>
      </c>
      <c r="H312" s="339">
        <v>1776757</v>
      </c>
    </row>
    <row r="313" spans="2:8" x14ac:dyDescent="0.2">
      <c r="B313" s="68">
        <v>21</v>
      </c>
      <c r="C313" s="255" t="s">
        <v>350</v>
      </c>
      <c r="D313" s="255"/>
      <c r="E313" s="391"/>
      <c r="F313" s="344"/>
      <c r="G313" s="346"/>
      <c r="H313" s="349"/>
    </row>
    <row r="314" spans="2:8" x14ac:dyDescent="0.2">
      <c r="B314" s="72" t="s">
        <v>631</v>
      </c>
      <c r="C314" s="261" t="s">
        <v>759</v>
      </c>
      <c r="D314" s="261"/>
      <c r="E314" s="416" t="s">
        <v>1237</v>
      </c>
      <c r="F314" s="416"/>
      <c r="G314" s="339" t="s">
        <v>65</v>
      </c>
      <c r="H314" s="346"/>
    </row>
    <row r="315" spans="2:8" x14ac:dyDescent="0.2">
      <c r="B315" s="72"/>
      <c r="C315" s="243"/>
      <c r="D315" s="243"/>
      <c r="E315" s="416"/>
      <c r="F315" s="416"/>
      <c r="G315" s="346"/>
      <c r="H315" s="346"/>
    </row>
    <row r="316" spans="2:8" x14ac:dyDescent="0.2">
      <c r="B316" s="72" t="s">
        <v>632</v>
      </c>
      <c r="C316" s="246" t="s">
        <v>811</v>
      </c>
      <c r="D316" s="246"/>
      <c r="E316" s="265" t="s">
        <v>1238</v>
      </c>
      <c r="F316" s="339" t="s">
        <v>436</v>
      </c>
      <c r="G316" s="346"/>
      <c r="H316" s="346"/>
    </row>
    <row r="317" spans="2:8" x14ac:dyDescent="0.2">
      <c r="B317" s="72" t="s">
        <v>633</v>
      </c>
      <c r="C317" s="246" t="s">
        <v>808</v>
      </c>
      <c r="D317" s="246"/>
      <c r="E317" s="265" t="s">
        <v>1239</v>
      </c>
      <c r="F317" s="339" t="s">
        <v>435</v>
      </c>
      <c r="G317" s="346"/>
      <c r="H317" s="346"/>
    </row>
    <row r="318" spans="2:8" x14ac:dyDescent="0.2">
      <c r="B318" s="72" t="s">
        <v>634</v>
      </c>
      <c r="C318" s="256" t="s">
        <v>694</v>
      </c>
      <c r="D318" s="256"/>
      <c r="E318" s="265" t="s">
        <v>1240</v>
      </c>
      <c r="F318" s="339" t="s">
        <v>437</v>
      </c>
      <c r="G318" s="346"/>
      <c r="H318" s="346"/>
    </row>
    <row r="319" spans="2:8" x14ac:dyDescent="0.2">
      <c r="B319" s="72" t="s">
        <v>635</v>
      </c>
      <c r="C319" s="256" t="s">
        <v>695</v>
      </c>
      <c r="D319" s="256"/>
      <c r="E319" s="265" t="s">
        <v>1241</v>
      </c>
      <c r="F319" s="339" t="s">
        <v>438</v>
      </c>
      <c r="G319" s="346"/>
      <c r="H319" s="346"/>
    </row>
    <row r="320" spans="2:8" ht="13.5" thickBot="1" x14ac:dyDescent="0.25">
      <c r="B320" s="72" t="s">
        <v>636</v>
      </c>
      <c r="C320" s="246" t="s">
        <v>917</v>
      </c>
      <c r="D320" s="246"/>
      <c r="E320" s="265" t="s">
        <v>1242</v>
      </c>
      <c r="F320" s="342" t="s">
        <v>907</v>
      </c>
    </row>
    <row r="321" spans="2:8" ht="14.25" customHeight="1" thickBot="1" x14ac:dyDescent="0.25">
      <c r="B321" s="72" t="s">
        <v>637</v>
      </c>
      <c r="C321" s="261" t="s">
        <v>701</v>
      </c>
      <c r="D321" s="261"/>
      <c r="E321" s="304" t="s">
        <v>1193</v>
      </c>
      <c r="F321" s="338" t="s">
        <v>470</v>
      </c>
      <c r="G321" s="342" t="s">
        <v>439</v>
      </c>
      <c r="H321" s="346"/>
    </row>
    <row r="322" spans="2:8" ht="14.25" customHeight="1" x14ac:dyDescent="0.2">
      <c r="B322" s="77" t="s">
        <v>939</v>
      </c>
      <c r="C322" s="262" t="s">
        <v>708</v>
      </c>
      <c r="D322" s="263"/>
      <c r="E322" s="264" t="s">
        <v>1194</v>
      </c>
      <c r="F322" s="350"/>
      <c r="G322" s="338" t="s">
        <v>470</v>
      </c>
      <c r="H322" s="339" t="s">
        <v>38</v>
      </c>
    </row>
    <row r="323" spans="2:8" ht="14.25" customHeight="1" x14ac:dyDescent="0.2">
      <c r="B323" s="68">
        <v>22</v>
      </c>
      <c r="C323" s="255" t="s">
        <v>351</v>
      </c>
      <c r="D323" s="255"/>
      <c r="E323" s="391"/>
      <c r="F323" s="354"/>
      <c r="G323" s="355"/>
      <c r="H323" s="346"/>
    </row>
    <row r="324" spans="2:8" x14ac:dyDescent="0.2">
      <c r="B324" s="72" t="s">
        <v>638</v>
      </c>
      <c r="C324" s="246" t="s">
        <v>759</v>
      </c>
      <c r="D324" s="246"/>
      <c r="E324" s="414" t="s">
        <v>1195</v>
      </c>
      <c r="F324" s="414"/>
      <c r="G324" s="339">
        <v>1777409</v>
      </c>
      <c r="H324" s="346"/>
    </row>
    <row r="325" spans="2:8" x14ac:dyDescent="0.2">
      <c r="B325" s="72"/>
      <c r="C325" s="43"/>
      <c r="D325" s="43"/>
      <c r="E325" s="414"/>
      <c r="F325" s="414"/>
    </row>
    <row r="326" spans="2:8" x14ac:dyDescent="0.2">
      <c r="B326" s="72" t="s">
        <v>639</v>
      </c>
      <c r="C326" s="246" t="s">
        <v>811</v>
      </c>
      <c r="D326" s="246"/>
      <c r="E326" s="316" t="s">
        <v>1196</v>
      </c>
      <c r="F326" s="339">
        <v>1778753</v>
      </c>
    </row>
    <row r="327" spans="2:8" x14ac:dyDescent="0.2">
      <c r="B327" s="72" t="s">
        <v>640</v>
      </c>
      <c r="C327" s="246" t="s">
        <v>808</v>
      </c>
      <c r="D327" s="246"/>
      <c r="E327" s="265" t="s">
        <v>1197</v>
      </c>
      <c r="F327" s="339">
        <v>1778752</v>
      </c>
    </row>
    <row r="328" spans="2:8" x14ac:dyDescent="0.2">
      <c r="B328" s="72" t="s">
        <v>641</v>
      </c>
      <c r="C328" s="246" t="s">
        <v>702</v>
      </c>
      <c r="D328" s="246"/>
      <c r="E328" s="265" t="s">
        <v>1198</v>
      </c>
      <c r="F328" s="339">
        <v>1778754</v>
      </c>
    </row>
    <row r="329" spans="2:8" x14ac:dyDescent="0.2">
      <c r="B329" s="72" t="s">
        <v>642</v>
      </c>
      <c r="C329" s="246" t="s">
        <v>703</v>
      </c>
      <c r="D329" s="246"/>
      <c r="E329" s="265" t="s">
        <v>1199</v>
      </c>
      <c r="F329" s="339">
        <v>1778755</v>
      </c>
    </row>
    <row r="330" spans="2:8" ht="13.5" thickBot="1" x14ac:dyDescent="0.25">
      <c r="B330" s="72" t="s">
        <v>643</v>
      </c>
      <c r="C330" s="246" t="s">
        <v>911</v>
      </c>
      <c r="D330" s="246"/>
      <c r="E330" s="265" t="s">
        <v>1200</v>
      </c>
      <c r="F330" s="342">
        <v>1779147</v>
      </c>
    </row>
    <row r="331" spans="2:8" ht="14.25" customHeight="1" thickBot="1" x14ac:dyDescent="0.25">
      <c r="B331" s="72" t="s">
        <v>644</v>
      </c>
      <c r="C331" s="246" t="s">
        <v>701</v>
      </c>
      <c r="D331" s="417" t="s">
        <v>1201</v>
      </c>
      <c r="E331" s="417"/>
      <c r="F331" s="338" t="s">
        <v>470</v>
      </c>
      <c r="G331" s="356">
        <v>1778756</v>
      </c>
    </row>
    <row r="332" spans="2:8" ht="14.45" customHeight="1" x14ac:dyDescent="0.2">
      <c r="B332" s="72" t="s">
        <v>940</v>
      </c>
      <c r="C332" s="258" t="s">
        <v>775</v>
      </c>
      <c r="D332" s="258"/>
      <c r="E332" s="267" t="s">
        <v>1202</v>
      </c>
      <c r="F332" s="357"/>
      <c r="G332" s="338" t="s">
        <v>470</v>
      </c>
      <c r="H332" s="358">
        <v>1776742</v>
      </c>
    </row>
    <row r="333" spans="2:8" ht="14.45" customHeight="1" x14ac:dyDescent="0.2">
      <c r="B333" s="68">
        <v>23</v>
      </c>
      <c r="C333" s="255" t="s">
        <v>352</v>
      </c>
      <c r="D333" s="255"/>
      <c r="E333" s="391"/>
      <c r="F333" s="359"/>
    </row>
    <row r="334" spans="2:8" x14ac:dyDescent="0.2">
      <c r="B334" s="72" t="s">
        <v>645</v>
      </c>
      <c r="C334" s="246" t="s">
        <v>811</v>
      </c>
      <c r="D334" s="246"/>
      <c r="F334" s="305" t="s">
        <v>1203</v>
      </c>
      <c r="G334" s="358">
        <v>1778740</v>
      </c>
    </row>
    <row r="335" spans="2:8" x14ac:dyDescent="0.2">
      <c r="B335" s="72" t="s">
        <v>646</v>
      </c>
      <c r="C335" s="246" t="s">
        <v>808</v>
      </c>
      <c r="D335" s="246"/>
      <c r="F335" s="305" t="s">
        <v>1204</v>
      </c>
      <c r="G335" s="358">
        <v>1778739</v>
      </c>
    </row>
    <row r="336" spans="2:8" x14ac:dyDescent="0.2">
      <c r="B336" s="72" t="s">
        <v>647</v>
      </c>
      <c r="C336" s="256" t="s">
        <v>694</v>
      </c>
      <c r="D336" s="256"/>
      <c r="F336" s="305" t="s">
        <v>1205</v>
      </c>
      <c r="G336" s="358">
        <v>1778745</v>
      </c>
    </row>
    <row r="337" spans="2:8" ht="13.5" thickBot="1" x14ac:dyDescent="0.25">
      <c r="B337" s="72" t="s">
        <v>648</v>
      </c>
      <c r="C337" s="268" t="s">
        <v>704</v>
      </c>
      <c r="D337" s="268"/>
      <c r="F337" s="305" t="s">
        <v>1206</v>
      </c>
      <c r="G337" s="356">
        <v>1778746</v>
      </c>
    </row>
    <row r="338" spans="2:8" ht="14.45" customHeight="1" x14ac:dyDescent="0.2">
      <c r="B338" s="72" t="s">
        <v>649</v>
      </c>
      <c r="C338" s="258" t="s">
        <v>710</v>
      </c>
      <c r="D338" s="258"/>
      <c r="F338" s="279" t="s">
        <v>1207</v>
      </c>
      <c r="G338" s="338" t="s">
        <v>470</v>
      </c>
      <c r="H338" s="358">
        <v>1776743</v>
      </c>
    </row>
    <row r="339" spans="2:8" s="12" customFormat="1" x14ac:dyDescent="0.2">
      <c r="B339" s="72"/>
      <c r="C339" s="269"/>
      <c r="D339" s="269"/>
      <c r="E339" s="392"/>
      <c r="F339" s="360"/>
      <c r="G339" s="361"/>
      <c r="H339" s="362"/>
    </row>
    <row r="340" spans="2:8" s="12" customFormat="1" x14ac:dyDescent="0.2">
      <c r="B340" s="68">
        <v>24</v>
      </c>
      <c r="C340" s="255" t="s">
        <v>353</v>
      </c>
      <c r="D340" s="255"/>
      <c r="E340" s="391"/>
      <c r="F340" s="359"/>
      <c r="G340" s="361"/>
      <c r="H340" s="362"/>
    </row>
    <row r="341" spans="2:8" x14ac:dyDescent="0.2">
      <c r="B341" s="72" t="s">
        <v>650</v>
      </c>
      <c r="C341" s="246" t="s">
        <v>809</v>
      </c>
      <c r="D341" s="246"/>
      <c r="F341" s="306" t="s">
        <v>1208</v>
      </c>
      <c r="G341" s="358">
        <v>1778747</v>
      </c>
    </row>
    <row r="342" spans="2:8" x14ac:dyDescent="0.2">
      <c r="B342" s="72" t="s">
        <v>651</v>
      </c>
      <c r="C342" s="246" t="s">
        <v>805</v>
      </c>
      <c r="D342" s="246"/>
      <c r="F342" s="306" t="s">
        <v>1209</v>
      </c>
      <c r="G342" s="358">
        <v>1778715</v>
      </c>
    </row>
    <row r="343" spans="2:8" x14ac:dyDescent="0.2">
      <c r="B343" s="72" t="s">
        <v>652</v>
      </c>
      <c r="C343" s="256" t="s">
        <v>694</v>
      </c>
      <c r="D343" s="256"/>
      <c r="F343" s="306" t="s">
        <v>1210</v>
      </c>
      <c r="G343" s="358">
        <v>1778750</v>
      </c>
    </row>
    <row r="344" spans="2:8" x14ac:dyDescent="0.2">
      <c r="B344" s="72" t="s">
        <v>653</v>
      </c>
      <c r="C344" s="268" t="s">
        <v>704</v>
      </c>
      <c r="D344" s="268"/>
      <c r="F344" s="306" t="s">
        <v>1211</v>
      </c>
      <c r="G344" s="358">
        <v>1778751</v>
      </c>
    </row>
    <row r="345" spans="2:8" ht="14.45" customHeight="1" x14ac:dyDescent="0.2">
      <c r="B345" s="72" t="s">
        <v>654</v>
      </c>
      <c r="C345" s="262" t="s">
        <v>711</v>
      </c>
      <c r="D345" s="262"/>
      <c r="F345" s="279" t="s">
        <v>1212</v>
      </c>
      <c r="G345" s="338" t="s">
        <v>470</v>
      </c>
      <c r="H345" s="358">
        <v>1776744</v>
      </c>
    </row>
    <row r="346" spans="2:8" ht="14.45" customHeight="1" x14ac:dyDescent="0.2">
      <c r="C346" s="269"/>
      <c r="D346" s="269"/>
      <c r="E346" s="392"/>
      <c r="F346" s="360"/>
    </row>
    <row r="347" spans="2:8" ht="14.45" customHeight="1" x14ac:dyDescent="0.2">
      <c r="B347" s="68">
        <v>25</v>
      </c>
      <c r="C347" s="270" t="s">
        <v>354</v>
      </c>
      <c r="D347" s="270"/>
      <c r="E347" s="384"/>
      <c r="F347" s="363"/>
    </row>
    <row r="348" spans="2:8" x14ac:dyDescent="0.2">
      <c r="B348" s="72" t="s">
        <v>655</v>
      </c>
      <c r="C348" s="256" t="s">
        <v>705</v>
      </c>
      <c r="D348" s="256"/>
      <c r="E348" s="279" t="s">
        <v>1213</v>
      </c>
      <c r="G348" s="358" t="s">
        <v>456</v>
      </c>
    </row>
    <row r="349" spans="2:8" x14ac:dyDescent="0.2">
      <c r="B349" s="72" t="s">
        <v>656</v>
      </c>
      <c r="C349" s="246" t="s">
        <v>811</v>
      </c>
      <c r="D349" s="246"/>
      <c r="E349" s="307" t="s">
        <v>1214</v>
      </c>
      <c r="F349" s="339" t="s">
        <v>403</v>
      </c>
    </row>
    <row r="350" spans="2:8" x14ac:dyDescent="0.2">
      <c r="B350" s="72" t="s">
        <v>657</v>
      </c>
      <c r="C350" s="246" t="s">
        <v>808</v>
      </c>
      <c r="D350" s="246"/>
      <c r="E350" s="307" t="s">
        <v>1215</v>
      </c>
      <c r="F350" s="339" t="s">
        <v>402</v>
      </c>
    </row>
    <row r="351" spans="2:8" x14ac:dyDescent="0.2">
      <c r="B351" s="72" t="s">
        <v>658</v>
      </c>
      <c r="C351" s="256" t="s">
        <v>694</v>
      </c>
      <c r="D351" s="256"/>
      <c r="E351" s="307" t="s">
        <v>1216</v>
      </c>
      <c r="F351" s="339" t="s">
        <v>404</v>
      </c>
    </row>
    <row r="352" spans="2:8" ht="13.5" thickBot="1" x14ac:dyDescent="0.25">
      <c r="B352" s="72" t="s">
        <v>659</v>
      </c>
      <c r="C352" s="256" t="s">
        <v>695</v>
      </c>
      <c r="D352" s="256"/>
      <c r="E352" s="307" t="s">
        <v>1217</v>
      </c>
      <c r="F352" s="342" t="s">
        <v>405</v>
      </c>
    </row>
    <row r="353" spans="2:8" ht="14.45" customHeight="1" thickBot="1" x14ac:dyDescent="0.25">
      <c r="B353" s="72" t="s">
        <v>660</v>
      </c>
      <c r="C353" s="256" t="s">
        <v>706</v>
      </c>
      <c r="D353" s="256"/>
      <c r="E353" s="279" t="s">
        <v>1218</v>
      </c>
      <c r="F353" s="338" t="s">
        <v>470</v>
      </c>
      <c r="G353" s="342" t="s">
        <v>407</v>
      </c>
    </row>
    <row r="354" spans="2:8" x14ac:dyDescent="0.2">
      <c r="B354" s="72" t="s">
        <v>661</v>
      </c>
      <c r="C354" s="258" t="s">
        <v>712</v>
      </c>
      <c r="D354" s="257"/>
      <c r="E354" s="309" t="s">
        <v>1219</v>
      </c>
      <c r="F354" s="350"/>
      <c r="G354" s="338" t="s">
        <v>470</v>
      </c>
      <c r="H354" s="339" t="s">
        <v>40</v>
      </c>
    </row>
    <row r="356" spans="2:8" x14ac:dyDescent="0.2">
      <c r="B356" s="271">
        <v>26</v>
      </c>
      <c r="C356" s="272" t="s">
        <v>1133</v>
      </c>
      <c r="D356" s="272"/>
      <c r="E356" s="393"/>
      <c r="F356" s="364"/>
    </row>
    <row r="357" spans="2:8" x14ac:dyDescent="0.2">
      <c r="B357" s="44" t="s">
        <v>682</v>
      </c>
      <c r="C357" s="238" t="s">
        <v>793</v>
      </c>
      <c r="D357" s="65" t="s">
        <v>1243</v>
      </c>
      <c r="E357" s="313"/>
      <c r="H357" s="339" t="s">
        <v>463</v>
      </c>
    </row>
    <row r="358" spans="2:8" x14ac:dyDescent="0.2">
      <c r="C358" s="238" t="s">
        <v>794</v>
      </c>
      <c r="D358" s="65" t="s">
        <v>1244</v>
      </c>
      <c r="E358" s="313"/>
    </row>
    <row r="359" spans="2:8" s="43" customFormat="1" x14ac:dyDescent="0.25">
      <c r="B359" s="253" t="s">
        <v>689</v>
      </c>
      <c r="C359" s="273"/>
      <c r="D359" s="273"/>
      <c r="E359" s="394"/>
      <c r="F359" s="314"/>
      <c r="G359" s="314"/>
      <c r="H359" s="314"/>
    </row>
    <row r="360" spans="2:8" x14ac:dyDescent="0.2">
      <c r="C360" s="274" t="s">
        <v>343</v>
      </c>
      <c r="D360" s="274"/>
    </row>
    <row r="361" spans="2:8" s="9" customFormat="1" ht="14.45" customHeight="1" x14ac:dyDescent="0.25">
      <c r="B361" s="68">
        <v>27</v>
      </c>
      <c r="C361" s="255" t="s">
        <v>714</v>
      </c>
      <c r="D361" s="255"/>
      <c r="E361" s="282"/>
      <c r="F361" s="365"/>
      <c r="G361" s="366"/>
      <c r="H361" s="366"/>
    </row>
    <row r="362" spans="2:8" ht="14.45" customHeight="1" x14ac:dyDescent="0.2">
      <c r="B362" s="44" t="s">
        <v>662</v>
      </c>
      <c r="C362" s="258" t="s">
        <v>781</v>
      </c>
      <c r="E362" s="395" t="s">
        <v>1222</v>
      </c>
      <c r="F362" s="336" t="s">
        <v>862</v>
      </c>
    </row>
    <row r="363" spans="2:8" ht="14.45" customHeight="1" thickBot="1" x14ac:dyDescent="0.25">
      <c r="B363" s="44" t="s">
        <v>880</v>
      </c>
      <c r="C363" s="258" t="s">
        <v>971</v>
      </c>
      <c r="E363" s="395" t="s">
        <v>1223</v>
      </c>
      <c r="F363" s="337" t="s">
        <v>864</v>
      </c>
    </row>
    <row r="364" spans="2:8" s="16" customFormat="1" ht="14.45" customHeight="1" x14ac:dyDescent="0.25">
      <c r="B364" s="44" t="s">
        <v>881</v>
      </c>
      <c r="C364" s="258" t="s">
        <v>888</v>
      </c>
      <c r="D364" s="275"/>
      <c r="E364" s="395" t="s">
        <v>1224</v>
      </c>
      <c r="F364" s="338" t="s">
        <v>470</v>
      </c>
      <c r="G364" s="339" t="s">
        <v>138</v>
      </c>
      <c r="H364" s="367"/>
    </row>
    <row r="365" spans="2:8" s="9" customFormat="1" ht="14.45" customHeight="1" x14ac:dyDescent="0.25">
      <c r="B365" s="68">
        <v>28</v>
      </c>
      <c r="C365" s="255" t="s">
        <v>715</v>
      </c>
      <c r="D365" s="255"/>
      <c r="E365" s="282"/>
      <c r="F365" s="365"/>
      <c r="G365" s="366"/>
      <c r="H365" s="366"/>
    </row>
    <row r="366" spans="2:8" ht="14.45" customHeight="1" x14ac:dyDescent="0.2">
      <c r="B366" s="44" t="s">
        <v>663</v>
      </c>
      <c r="C366" s="258" t="s">
        <v>781</v>
      </c>
      <c r="E366" s="395" t="s">
        <v>1225</v>
      </c>
      <c r="F366" s="336">
        <v>1778897</v>
      </c>
    </row>
    <row r="367" spans="2:8" ht="14.45" customHeight="1" thickBot="1" x14ac:dyDescent="0.25">
      <c r="B367" s="44" t="s">
        <v>882</v>
      </c>
      <c r="C367" s="258" t="s">
        <v>971</v>
      </c>
      <c r="E367" s="395" t="s">
        <v>1226</v>
      </c>
      <c r="F367" s="337">
        <v>1778898</v>
      </c>
    </row>
    <row r="368" spans="2:8" s="9" customFormat="1" ht="14.45" customHeight="1" x14ac:dyDescent="0.25">
      <c r="B368" s="44" t="s">
        <v>883</v>
      </c>
      <c r="C368" s="258" t="s">
        <v>889</v>
      </c>
      <c r="D368" s="275"/>
      <c r="E368" s="395" t="s">
        <v>1227</v>
      </c>
      <c r="F368" s="338" t="s">
        <v>470</v>
      </c>
      <c r="G368" s="339">
        <v>1776748</v>
      </c>
      <c r="H368" s="366"/>
    </row>
    <row r="369" spans="2:8" s="16" customFormat="1" ht="14.45" customHeight="1" x14ac:dyDescent="0.25">
      <c r="B369" s="68">
        <v>29</v>
      </c>
      <c r="C369" s="255" t="s">
        <v>713</v>
      </c>
      <c r="D369" s="259"/>
      <c r="E369" s="282"/>
      <c r="F369" s="365"/>
      <c r="G369" s="367"/>
      <c r="H369" s="367"/>
    </row>
    <row r="370" spans="2:8" ht="14.45" customHeight="1" x14ac:dyDescent="0.2">
      <c r="B370" s="44" t="s">
        <v>664</v>
      </c>
      <c r="C370" s="258" t="s">
        <v>781</v>
      </c>
      <c r="E370" s="395" t="s">
        <v>1228</v>
      </c>
      <c r="F370" s="336" t="s">
        <v>866</v>
      </c>
    </row>
    <row r="371" spans="2:8" ht="14.45" customHeight="1" thickBot="1" x14ac:dyDescent="0.25">
      <c r="B371" s="44" t="s">
        <v>884</v>
      </c>
      <c r="C371" s="258" t="s">
        <v>971</v>
      </c>
      <c r="E371" s="395" t="s">
        <v>1229</v>
      </c>
      <c r="F371" s="337" t="s">
        <v>868</v>
      </c>
    </row>
    <row r="372" spans="2:8" s="9" customFormat="1" ht="14.45" customHeight="1" x14ac:dyDescent="0.25">
      <c r="B372" s="44" t="s">
        <v>885</v>
      </c>
      <c r="C372" s="258" t="s">
        <v>890</v>
      </c>
      <c r="D372" s="275"/>
      <c r="E372" s="395" t="s">
        <v>1230</v>
      </c>
      <c r="F372" s="338" t="s">
        <v>470</v>
      </c>
      <c r="G372" s="339" t="s">
        <v>140</v>
      </c>
      <c r="H372" s="366"/>
    </row>
    <row r="373" spans="2:8" s="9" customFormat="1" ht="14.45" customHeight="1" x14ac:dyDescent="0.25">
      <c r="B373" s="68">
        <v>30</v>
      </c>
      <c r="C373" s="259" t="s">
        <v>716</v>
      </c>
      <c r="D373" s="259"/>
      <c r="E373" s="282"/>
      <c r="F373" s="365"/>
      <c r="G373" s="366"/>
      <c r="H373" s="366"/>
    </row>
    <row r="374" spans="2:8" ht="14.45" customHeight="1" x14ac:dyDescent="0.2">
      <c r="B374" s="44" t="s">
        <v>665</v>
      </c>
      <c r="C374" s="258" t="s">
        <v>781</v>
      </c>
      <c r="E374" s="395" t="s">
        <v>1231</v>
      </c>
      <c r="F374" s="336">
        <v>1778901</v>
      </c>
    </row>
    <row r="375" spans="2:8" ht="14.45" customHeight="1" thickBot="1" x14ac:dyDescent="0.25">
      <c r="B375" s="44" t="s">
        <v>886</v>
      </c>
      <c r="C375" s="258" t="s">
        <v>971</v>
      </c>
      <c r="E375" s="395" t="s">
        <v>1232</v>
      </c>
      <c r="F375" s="337">
        <v>1778902</v>
      </c>
    </row>
    <row r="376" spans="2:8" x14ac:dyDescent="0.2">
      <c r="B376" s="44" t="s">
        <v>887</v>
      </c>
      <c r="C376" s="258" t="s">
        <v>891</v>
      </c>
      <c r="E376" s="395" t="s">
        <v>1233</v>
      </c>
      <c r="F376" s="338" t="s">
        <v>470</v>
      </c>
      <c r="G376" s="339">
        <v>1776750</v>
      </c>
    </row>
    <row r="377" spans="2:8" x14ac:dyDescent="0.2">
      <c r="B377" s="65"/>
    </row>
    <row r="378" spans="2:8" x14ac:dyDescent="0.2">
      <c r="B378" s="276">
        <v>31</v>
      </c>
      <c r="C378" s="272" t="s">
        <v>1134</v>
      </c>
      <c r="D378" s="272"/>
      <c r="E378" s="284"/>
      <c r="F378" s="312"/>
    </row>
    <row r="379" spans="2:8" x14ac:dyDescent="0.2">
      <c r="B379" s="44" t="s">
        <v>666</v>
      </c>
      <c r="F379" s="283" t="s">
        <v>1234</v>
      </c>
      <c r="H379" s="339" t="s">
        <v>467</v>
      </c>
    </row>
    <row r="380" spans="2:8" x14ac:dyDescent="0.2">
      <c r="B380" s="65"/>
    </row>
    <row r="381" spans="2:8" s="43" customFormat="1" x14ac:dyDescent="0.25">
      <c r="B381" s="253" t="s">
        <v>691</v>
      </c>
      <c r="C381" s="254"/>
      <c r="D381" s="254"/>
      <c r="E381" s="383"/>
      <c r="F381" s="334"/>
      <c r="G381" s="334"/>
      <c r="H381" s="334"/>
    </row>
    <row r="382" spans="2:8" x14ac:dyDescent="0.2">
      <c r="C382" s="277" t="s">
        <v>355</v>
      </c>
      <c r="D382" s="277"/>
    </row>
    <row r="383" spans="2:8" ht="14.25" customHeight="1" x14ac:dyDescent="0.2">
      <c r="B383" s="68">
        <v>32</v>
      </c>
      <c r="C383" s="259" t="s">
        <v>350</v>
      </c>
      <c r="D383" s="259"/>
      <c r="E383" s="282"/>
      <c r="F383" s="315"/>
    </row>
    <row r="384" spans="2:8" x14ac:dyDescent="0.2">
      <c r="B384" s="72" t="s">
        <v>667</v>
      </c>
      <c r="C384" s="246" t="s">
        <v>759</v>
      </c>
      <c r="D384" s="246"/>
      <c r="E384" s="414" t="s">
        <v>1245</v>
      </c>
      <c r="F384" s="414"/>
      <c r="G384" s="339" t="s">
        <v>66</v>
      </c>
    </row>
    <row r="385" spans="2:8" x14ac:dyDescent="0.2">
      <c r="B385" s="72"/>
      <c r="C385" s="43"/>
      <c r="D385" s="43"/>
      <c r="E385" s="414"/>
      <c r="F385" s="414"/>
    </row>
    <row r="386" spans="2:8" x14ac:dyDescent="0.2">
      <c r="B386" s="72" t="s">
        <v>668</v>
      </c>
      <c r="C386" s="246" t="s">
        <v>796</v>
      </c>
      <c r="D386" s="246"/>
      <c r="E386" s="265" t="s">
        <v>1246</v>
      </c>
      <c r="F386" s="339" t="s">
        <v>426</v>
      </c>
      <c r="G386" s="346"/>
      <c r="H386" s="346"/>
    </row>
    <row r="387" spans="2:8" x14ac:dyDescent="0.2">
      <c r="B387" s="72" t="s">
        <v>669</v>
      </c>
      <c r="C387" s="246" t="s">
        <v>795</v>
      </c>
      <c r="D387" s="246"/>
      <c r="E387" s="265" t="s">
        <v>1247</v>
      </c>
      <c r="F387" s="339" t="s">
        <v>425</v>
      </c>
      <c r="G387" s="346"/>
      <c r="H387" s="346"/>
    </row>
    <row r="388" spans="2:8" x14ac:dyDescent="0.2">
      <c r="B388" s="72" t="s">
        <v>670</v>
      </c>
      <c r="C388" s="246" t="s">
        <v>707</v>
      </c>
      <c r="D388" s="246"/>
      <c r="E388" s="265" t="s">
        <v>1248</v>
      </c>
      <c r="F388" s="339" t="s">
        <v>427</v>
      </c>
      <c r="G388" s="346"/>
      <c r="H388" s="346"/>
    </row>
    <row r="389" spans="2:8" x14ac:dyDescent="0.2">
      <c r="B389" s="72" t="s">
        <v>671</v>
      </c>
      <c r="C389" s="246" t="s">
        <v>703</v>
      </c>
      <c r="D389" s="246"/>
      <c r="E389" s="265" t="s">
        <v>1249</v>
      </c>
      <c r="F389" s="339" t="s">
        <v>428</v>
      </c>
      <c r="G389" s="346"/>
      <c r="H389" s="346"/>
    </row>
    <row r="390" spans="2:8" ht="13.5" thickBot="1" x14ac:dyDescent="0.25">
      <c r="B390" s="72" t="s">
        <v>672</v>
      </c>
      <c r="C390" s="246" t="s">
        <v>917</v>
      </c>
      <c r="D390" s="246"/>
      <c r="E390" s="265" t="s">
        <v>1250</v>
      </c>
      <c r="F390" s="342" t="s">
        <v>906</v>
      </c>
    </row>
    <row r="391" spans="2:8" ht="13.5" thickBot="1" x14ac:dyDescent="0.25">
      <c r="B391" s="72" t="s">
        <v>673</v>
      </c>
      <c r="C391" s="246" t="s">
        <v>706</v>
      </c>
      <c r="D391" s="246"/>
      <c r="E391" s="304" t="s">
        <v>1251</v>
      </c>
      <c r="F391" s="338" t="s">
        <v>470</v>
      </c>
      <c r="G391" s="342" t="s">
        <v>429</v>
      </c>
      <c r="H391" s="346"/>
    </row>
    <row r="392" spans="2:8" ht="14.25" customHeight="1" x14ac:dyDescent="0.2">
      <c r="B392" s="72" t="s">
        <v>941</v>
      </c>
      <c r="C392" s="257" t="s">
        <v>683</v>
      </c>
      <c r="D392" s="257"/>
      <c r="E392" s="278" t="s">
        <v>1252</v>
      </c>
      <c r="G392" s="338" t="s">
        <v>470</v>
      </c>
      <c r="H392" s="339" t="s">
        <v>39</v>
      </c>
    </row>
    <row r="393" spans="2:8" s="10" customFormat="1" x14ac:dyDescent="0.2">
      <c r="B393" s="72"/>
      <c r="C393" s="15"/>
      <c r="D393" s="15"/>
      <c r="E393" s="266"/>
      <c r="F393" s="351"/>
      <c r="G393" s="352"/>
      <c r="H393" s="353"/>
    </row>
    <row r="394" spans="2:8" s="10" customFormat="1" x14ac:dyDescent="0.2">
      <c r="B394" s="68">
        <v>33</v>
      </c>
      <c r="C394" s="255" t="s">
        <v>354</v>
      </c>
      <c r="D394" s="255"/>
      <c r="E394" s="391"/>
      <c r="F394" s="359"/>
      <c r="G394" s="352"/>
      <c r="H394" s="353"/>
    </row>
    <row r="395" spans="2:8" x14ac:dyDescent="0.2">
      <c r="B395" s="72" t="s">
        <v>674</v>
      </c>
      <c r="C395" s="256" t="s">
        <v>705</v>
      </c>
      <c r="D395" s="256"/>
      <c r="E395" s="304" t="s">
        <v>1253</v>
      </c>
      <c r="G395" s="339" t="s">
        <v>457</v>
      </c>
      <c r="H395" s="346"/>
    </row>
    <row r="396" spans="2:8" x14ac:dyDescent="0.2">
      <c r="B396" s="72" t="s">
        <v>675</v>
      </c>
      <c r="C396" s="3" t="s">
        <v>800</v>
      </c>
      <c r="E396" s="265" t="s">
        <v>1254</v>
      </c>
      <c r="F396" s="339" t="s">
        <v>409</v>
      </c>
      <c r="G396" s="346"/>
      <c r="H396" s="346"/>
    </row>
    <row r="397" spans="2:8" x14ac:dyDescent="0.2">
      <c r="B397" s="72" t="s">
        <v>676</v>
      </c>
      <c r="C397" s="3" t="s">
        <v>795</v>
      </c>
      <c r="E397" s="265" t="s">
        <v>1255</v>
      </c>
      <c r="F397" s="339" t="s">
        <v>408</v>
      </c>
      <c r="G397" s="346"/>
      <c r="H397" s="346"/>
    </row>
    <row r="398" spans="2:8" x14ac:dyDescent="0.2">
      <c r="B398" s="72" t="s">
        <v>677</v>
      </c>
      <c r="C398" s="256" t="s">
        <v>773</v>
      </c>
      <c r="D398" s="256"/>
      <c r="E398" s="265" t="s">
        <v>1256</v>
      </c>
      <c r="F398" s="339" t="s">
        <v>410</v>
      </c>
      <c r="G398" s="346"/>
      <c r="H398" s="346"/>
    </row>
    <row r="399" spans="2:8" ht="13.5" thickBot="1" x14ac:dyDescent="0.25">
      <c r="B399" s="72" t="s">
        <v>678</v>
      </c>
      <c r="C399" s="256" t="s">
        <v>703</v>
      </c>
      <c r="D399" s="256"/>
      <c r="E399" s="265" t="s">
        <v>1257</v>
      </c>
      <c r="F399" s="342" t="s">
        <v>411</v>
      </c>
      <c r="G399" s="346"/>
      <c r="H399" s="346"/>
    </row>
    <row r="400" spans="2:8" ht="14.45" customHeight="1" thickBot="1" x14ac:dyDescent="0.25">
      <c r="B400" s="72" t="s">
        <v>679</v>
      </c>
      <c r="C400" s="256" t="s">
        <v>774</v>
      </c>
      <c r="D400" s="256"/>
      <c r="E400" s="279" t="s">
        <v>1258</v>
      </c>
      <c r="F400" s="338" t="s">
        <v>470</v>
      </c>
      <c r="G400" s="342" t="s">
        <v>406</v>
      </c>
      <c r="H400" s="346"/>
    </row>
    <row r="401" spans="2:8" ht="13.5" thickBot="1" x14ac:dyDescent="0.25">
      <c r="B401" s="72" t="s">
        <v>680</v>
      </c>
      <c r="C401" s="258" t="s">
        <v>687</v>
      </c>
      <c r="D401" s="258"/>
      <c r="E401" s="280" t="s">
        <v>1259</v>
      </c>
      <c r="F401" s="368"/>
      <c r="G401" s="338" t="s">
        <v>470</v>
      </c>
      <c r="H401" s="342" t="s">
        <v>41</v>
      </c>
    </row>
    <row r="402" spans="2:8" x14ac:dyDescent="0.2">
      <c r="B402" s="65"/>
    </row>
    <row r="403" spans="2:8" x14ac:dyDescent="0.2">
      <c r="B403" s="276">
        <v>34</v>
      </c>
      <c r="C403" s="272" t="s">
        <v>1135</v>
      </c>
      <c r="D403" s="272"/>
      <c r="E403" s="284"/>
      <c r="F403" s="312"/>
    </row>
    <row r="404" spans="2:8" x14ac:dyDescent="0.2">
      <c r="B404" s="44" t="s">
        <v>681</v>
      </c>
      <c r="F404" s="313" t="s">
        <v>1260</v>
      </c>
      <c r="H404" s="339" t="s">
        <v>465</v>
      </c>
    </row>
    <row r="405" spans="2:8" x14ac:dyDescent="0.2">
      <c r="B405" s="65"/>
    </row>
    <row r="406" spans="2:8" s="43" customFormat="1" x14ac:dyDescent="0.25">
      <c r="B406" s="253" t="s">
        <v>692</v>
      </c>
      <c r="C406" s="273"/>
      <c r="D406" s="273"/>
      <c r="E406" s="394"/>
      <c r="F406" s="314"/>
      <c r="G406" s="314"/>
      <c r="H406" s="314"/>
    </row>
    <row r="407" spans="2:8" x14ac:dyDescent="0.2">
      <c r="C407" s="281"/>
      <c r="D407" s="281"/>
      <c r="G407" s="346"/>
      <c r="H407" s="346"/>
    </row>
    <row r="408" spans="2:8" s="9" customFormat="1" x14ac:dyDescent="0.25">
      <c r="B408" s="68">
        <v>35</v>
      </c>
      <c r="C408" s="255" t="s">
        <v>714</v>
      </c>
      <c r="D408" s="259"/>
      <c r="E408" s="282"/>
      <c r="F408" s="369"/>
      <c r="G408" s="366"/>
      <c r="H408" s="366"/>
    </row>
    <row r="409" spans="2:8" ht="14.45" customHeight="1" x14ac:dyDescent="0.2">
      <c r="B409" s="44" t="s">
        <v>684</v>
      </c>
      <c r="C409" s="258" t="s">
        <v>781</v>
      </c>
      <c r="E409" s="395" t="s">
        <v>1261</v>
      </c>
      <c r="F409" s="336" t="s">
        <v>863</v>
      </c>
    </row>
    <row r="410" spans="2:8" ht="14.45" customHeight="1" thickBot="1" x14ac:dyDescent="0.25">
      <c r="B410" s="44" t="s">
        <v>949</v>
      </c>
      <c r="C410" s="258" t="s">
        <v>971</v>
      </c>
      <c r="E410" s="395" t="s">
        <v>1262</v>
      </c>
      <c r="F410" s="337" t="s">
        <v>865</v>
      </c>
    </row>
    <row r="411" spans="2:8" s="16" customFormat="1" x14ac:dyDescent="0.25">
      <c r="B411" s="72" t="s">
        <v>950</v>
      </c>
      <c r="C411" s="258" t="s">
        <v>888</v>
      </c>
      <c r="D411" s="275"/>
      <c r="E411" s="395" t="s">
        <v>1263</v>
      </c>
      <c r="F411" s="338" t="s">
        <v>470</v>
      </c>
      <c r="G411" s="339" t="s">
        <v>139</v>
      </c>
      <c r="H411" s="367"/>
    </row>
    <row r="412" spans="2:8" s="9" customFormat="1" x14ac:dyDescent="0.25">
      <c r="B412" s="68">
        <v>36</v>
      </c>
      <c r="C412" s="255" t="s">
        <v>713</v>
      </c>
      <c r="D412" s="259"/>
      <c r="E412" s="282"/>
      <c r="F412" s="369"/>
      <c r="G412" s="370"/>
      <c r="H412" s="366"/>
    </row>
    <row r="413" spans="2:8" ht="14.45" customHeight="1" x14ac:dyDescent="0.2">
      <c r="B413" s="44" t="s">
        <v>770</v>
      </c>
      <c r="C413" s="258" t="s">
        <v>781</v>
      </c>
      <c r="E413" s="395" t="s">
        <v>1264</v>
      </c>
      <c r="F413" s="336" t="s">
        <v>867</v>
      </c>
    </row>
    <row r="414" spans="2:8" ht="14.45" customHeight="1" thickBot="1" x14ac:dyDescent="0.25">
      <c r="B414" s="44" t="s">
        <v>951</v>
      </c>
      <c r="C414" s="258" t="s">
        <v>971</v>
      </c>
      <c r="E414" s="395" t="s">
        <v>1265</v>
      </c>
      <c r="F414" s="337" t="s">
        <v>869</v>
      </c>
    </row>
    <row r="415" spans="2:8" s="16" customFormat="1" ht="13.5" thickBot="1" x14ac:dyDescent="0.3">
      <c r="B415" s="72" t="s">
        <v>952</v>
      </c>
      <c r="C415" s="258" t="s">
        <v>890</v>
      </c>
      <c r="D415" s="275"/>
      <c r="E415" s="395" t="s">
        <v>1266</v>
      </c>
      <c r="F415" s="338" t="s">
        <v>470</v>
      </c>
      <c r="G415" s="342" t="s">
        <v>141</v>
      </c>
      <c r="H415" s="367"/>
    </row>
    <row r="416" spans="2:8" s="16" customFormat="1" x14ac:dyDescent="0.25">
      <c r="B416" s="72"/>
      <c r="C416" s="275"/>
      <c r="D416" s="275"/>
      <c r="E416" s="283"/>
      <c r="F416" s="371"/>
      <c r="G416" s="372"/>
      <c r="H416" s="367"/>
    </row>
    <row r="417" spans="2:8" x14ac:dyDescent="0.2">
      <c r="B417" s="276">
        <v>37</v>
      </c>
      <c r="C417" s="272" t="s">
        <v>1136</v>
      </c>
      <c r="D417" s="272"/>
      <c r="E417" s="284"/>
      <c r="F417" s="312"/>
      <c r="G417" s="338"/>
    </row>
    <row r="418" spans="2:8" x14ac:dyDescent="0.2">
      <c r="B418" s="44" t="s">
        <v>771</v>
      </c>
      <c r="E418" s="285" t="s">
        <v>1267</v>
      </c>
      <c r="H418" s="339" t="s">
        <v>469</v>
      </c>
    </row>
    <row r="419" spans="2:8" x14ac:dyDescent="0.2">
      <c r="E419" s="283"/>
      <c r="H419" s="372"/>
    </row>
    <row r="420" spans="2:8" s="43" customFormat="1" x14ac:dyDescent="0.25">
      <c r="B420" s="253" t="s">
        <v>683</v>
      </c>
      <c r="C420" s="254"/>
      <c r="D420" s="254"/>
      <c r="E420" s="394"/>
      <c r="F420" s="314"/>
      <c r="G420" s="314"/>
      <c r="H420" s="314"/>
    </row>
    <row r="421" spans="2:8" x14ac:dyDescent="0.2">
      <c r="B421" s="65"/>
    </row>
    <row r="422" spans="2:8" s="9" customFormat="1" x14ac:dyDescent="0.25">
      <c r="B422" s="68">
        <v>38</v>
      </c>
      <c r="C422" s="255" t="s">
        <v>685</v>
      </c>
      <c r="D422" s="255"/>
      <c r="E422" s="282"/>
      <c r="F422" s="315"/>
      <c r="G422" s="315"/>
      <c r="H422" s="366"/>
    </row>
    <row r="423" spans="2:8" x14ac:dyDescent="0.2">
      <c r="B423" s="3"/>
      <c r="E423" s="313"/>
    </row>
    <row r="424" spans="2:8" s="16" customFormat="1" x14ac:dyDescent="0.25">
      <c r="B424" s="72" t="s">
        <v>772</v>
      </c>
      <c r="C424" s="258" t="s">
        <v>843</v>
      </c>
      <c r="D424" s="275"/>
      <c r="E424" s="389"/>
      <c r="F424" s="286" t="s">
        <v>1235</v>
      </c>
      <c r="G424" s="339">
        <v>1778848</v>
      </c>
      <c r="H424" s="367" t="s">
        <v>1140</v>
      </c>
    </row>
    <row r="425" spans="2:8" s="16" customFormat="1" ht="13.5" thickBot="1" x14ac:dyDescent="0.3">
      <c r="B425" s="72" t="s">
        <v>844</v>
      </c>
      <c r="C425" s="258" t="s">
        <v>846</v>
      </c>
      <c r="D425" s="275"/>
      <c r="E425" s="389"/>
      <c r="F425" s="286" t="s">
        <v>1268</v>
      </c>
      <c r="G425" s="342">
        <v>1778849</v>
      </c>
      <c r="H425" s="367"/>
    </row>
    <row r="426" spans="2:8" x14ac:dyDescent="0.2">
      <c r="B426" s="44" t="s">
        <v>845</v>
      </c>
      <c r="C426" s="3" t="s">
        <v>683</v>
      </c>
      <c r="F426" s="285" t="s">
        <v>1269</v>
      </c>
      <c r="G426" s="338" t="s">
        <v>470</v>
      </c>
      <c r="H426" s="339">
        <v>1778847</v>
      </c>
    </row>
    <row r="427" spans="2:8" x14ac:dyDescent="0.2">
      <c r="E427" s="283"/>
      <c r="H427" s="373"/>
    </row>
  </sheetData>
  <autoFilter ref="B1:H338" xr:uid="{00000000-0001-0000-0100-000000000000}"/>
  <mergeCells count="4">
    <mergeCell ref="E314:F315"/>
    <mergeCell ref="E324:F325"/>
    <mergeCell ref="E384:F385"/>
    <mergeCell ref="D331:E331"/>
  </mergeCells>
  <pageMargins left="0.25" right="0.25" top="0.75" bottom="0.75" header="0.3" footer="0.3"/>
  <pageSetup paperSize="9" scale="90" orientation="portrait" r:id="rId1"/>
  <headerFooter>
    <oddHeader>&amp;L&amp;F</oddHeader>
    <oddFooter>&amp;L&amp;A&amp;RPagina &amp;P van &amp;N</oddFooter>
  </headerFooter>
  <rowBreaks count="7" manualBreakCount="7">
    <brk id="43" min="1" max="7" man="1"/>
    <brk id="89" min="1" max="7" man="1"/>
    <brk id="153" min="1" max="7" man="1"/>
    <brk id="211" min="1" max="7" man="1"/>
    <brk id="276" min="1" max="7" man="1"/>
    <brk id="332" min="1" max="7" man="1"/>
    <brk id="380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A24A-99FF-4C13-B6F8-BEF3C653815B}">
  <sheetPr>
    <outlinePr applyStyles="1"/>
  </sheetPr>
  <dimension ref="B1:H336"/>
  <sheetViews>
    <sheetView showGridLines="0" zoomScaleNormal="100" zoomScaleSheetLayoutView="100" workbookViewId="0">
      <selection activeCell="C3" sqref="C3"/>
    </sheetView>
  </sheetViews>
  <sheetFormatPr defaultColWidth="9.140625" defaultRowHeight="12.75" outlineLevelRow="1" x14ac:dyDescent="0.2"/>
  <cols>
    <col min="1" max="1" width="1.7109375" style="3" customWidth="1"/>
    <col min="2" max="2" width="4.42578125" style="44" customWidth="1"/>
    <col min="3" max="3" width="30.7109375" style="3" customWidth="1"/>
    <col min="4" max="4" width="15.7109375" style="3" customWidth="1"/>
    <col min="5" max="5" width="16.7109375" style="313" customWidth="1"/>
    <col min="6" max="8" width="14.140625" style="313" customWidth="1"/>
    <col min="9" max="16384" width="9.140625" style="3"/>
  </cols>
  <sheetData>
    <row r="1" spans="2:8" ht="16.5" thickBot="1" x14ac:dyDescent="0.3">
      <c r="B1" s="226"/>
      <c r="C1" s="399" t="s">
        <v>342</v>
      </c>
      <c r="D1" s="227"/>
      <c r="E1" s="318"/>
      <c r="F1" s="398" t="s">
        <v>331</v>
      </c>
      <c r="G1" s="319"/>
      <c r="H1" s="229" t="s">
        <v>459</v>
      </c>
    </row>
    <row r="2" spans="2:8" ht="14.45" customHeight="1" x14ac:dyDescent="0.2">
      <c r="B2" s="230"/>
      <c r="C2" s="231" t="s">
        <v>445</v>
      </c>
      <c r="D2" s="231"/>
      <c r="E2" s="320"/>
      <c r="F2" s="320"/>
      <c r="G2" s="320"/>
      <c r="H2" s="320"/>
    </row>
    <row r="3" spans="2:8" ht="14.45" customHeight="1" x14ac:dyDescent="0.2">
      <c r="B3" s="233"/>
      <c r="C3" s="234" t="s">
        <v>444</v>
      </c>
      <c r="D3" s="234"/>
      <c r="E3" s="321"/>
      <c r="F3" s="321"/>
      <c r="G3" s="321"/>
      <c r="H3" s="321"/>
    </row>
    <row r="4" spans="2:8" ht="14.45" customHeight="1" x14ac:dyDescent="0.2">
      <c r="B4" s="233"/>
      <c r="C4" s="234" t="s">
        <v>967</v>
      </c>
      <c r="D4" s="234"/>
      <c r="E4" s="321"/>
      <c r="F4" s="321"/>
      <c r="G4" s="321"/>
      <c r="H4" s="321"/>
    </row>
    <row r="6" spans="2:8" x14ac:dyDescent="0.2">
      <c r="C6" s="227" t="s">
        <v>717</v>
      </c>
      <c r="D6" s="227"/>
      <c r="E6" s="396"/>
    </row>
    <row r="7" spans="2:8" x14ac:dyDescent="0.2">
      <c r="C7" s="3" t="s">
        <v>719</v>
      </c>
      <c r="G7" s="322">
        <v>625821</v>
      </c>
    </row>
    <row r="8" spans="2:8" x14ac:dyDescent="0.2">
      <c r="C8" s="3" t="s">
        <v>720</v>
      </c>
      <c r="G8" s="322">
        <v>625822</v>
      </c>
    </row>
    <row r="9" spans="2:8" x14ac:dyDescent="0.2">
      <c r="C9" s="3" t="s">
        <v>721</v>
      </c>
      <c r="G9" s="322">
        <v>625823</v>
      </c>
    </row>
    <row r="10" spans="2:8" x14ac:dyDescent="0.2">
      <c r="C10" s="3" t="s">
        <v>722</v>
      </c>
      <c r="G10" s="322">
        <v>507554</v>
      </c>
    </row>
    <row r="11" spans="2:8" x14ac:dyDescent="0.2">
      <c r="C11" s="3" t="s">
        <v>723</v>
      </c>
      <c r="G11" s="322">
        <v>507555</v>
      </c>
    </row>
    <row r="12" spans="2:8" x14ac:dyDescent="0.2">
      <c r="B12" s="65"/>
    </row>
    <row r="13" spans="2:8" x14ac:dyDescent="0.2">
      <c r="B13" s="65"/>
      <c r="C13" s="227" t="s">
        <v>718</v>
      </c>
      <c r="D13" s="227"/>
      <c r="E13" s="396"/>
    </row>
    <row r="14" spans="2:8" x14ac:dyDescent="0.2">
      <c r="C14" s="3" t="s">
        <v>726</v>
      </c>
      <c r="G14" s="322">
        <v>507563</v>
      </c>
    </row>
    <row r="15" spans="2:8" x14ac:dyDescent="0.2">
      <c r="B15" s="65"/>
    </row>
    <row r="16" spans="2:8" x14ac:dyDescent="0.2">
      <c r="B16" s="65"/>
      <c r="C16" s="227" t="s">
        <v>724</v>
      </c>
      <c r="D16" s="227"/>
      <c r="E16" s="396"/>
    </row>
    <row r="17" spans="2:8" x14ac:dyDescent="0.2">
      <c r="C17" s="3" t="s">
        <v>8</v>
      </c>
      <c r="G17" s="322">
        <v>117274</v>
      </c>
    </row>
    <row r="19" spans="2:8" x14ac:dyDescent="0.2">
      <c r="C19" s="227" t="s">
        <v>0</v>
      </c>
      <c r="D19" s="227"/>
      <c r="E19" s="396"/>
    </row>
    <row r="20" spans="2:8" x14ac:dyDescent="0.2">
      <c r="C20" s="3" t="s">
        <v>1</v>
      </c>
      <c r="G20" s="322">
        <v>507547</v>
      </c>
    </row>
    <row r="21" spans="2:8" x14ac:dyDescent="0.2">
      <c r="C21" s="3" t="s">
        <v>2</v>
      </c>
      <c r="F21" s="324" t="s">
        <v>314</v>
      </c>
      <c r="G21" s="323" t="s">
        <v>33</v>
      </c>
    </row>
    <row r="22" spans="2:8" s="14" customFormat="1" x14ac:dyDescent="0.2">
      <c r="B22" s="44"/>
      <c r="C22" s="3"/>
      <c r="D22" s="3"/>
      <c r="E22" s="313"/>
      <c r="F22" s="324"/>
      <c r="G22" s="313"/>
      <c r="H22" s="313"/>
    </row>
    <row r="23" spans="2:8" x14ac:dyDescent="0.2">
      <c r="C23" s="227" t="s">
        <v>158</v>
      </c>
      <c r="D23" s="227"/>
      <c r="E23" s="396"/>
    </row>
    <row r="24" spans="2:8" x14ac:dyDescent="0.2">
      <c r="C24" s="3" t="s">
        <v>11</v>
      </c>
      <c r="G24" s="322">
        <v>507560</v>
      </c>
    </row>
    <row r="25" spans="2:8" x14ac:dyDescent="0.2">
      <c r="C25" s="3" t="s">
        <v>12</v>
      </c>
      <c r="G25" s="322">
        <v>625818</v>
      </c>
    </row>
    <row r="26" spans="2:8" x14ac:dyDescent="0.2">
      <c r="C26" s="3" t="s">
        <v>13</v>
      </c>
      <c r="G26" s="322">
        <v>625819</v>
      </c>
    </row>
    <row r="27" spans="2:8" x14ac:dyDescent="0.2">
      <c r="C27" s="3" t="s">
        <v>14</v>
      </c>
      <c r="G27" s="322">
        <v>625820</v>
      </c>
    </row>
    <row r="28" spans="2:8" x14ac:dyDescent="0.2">
      <c r="C28" s="3" t="s">
        <v>15</v>
      </c>
      <c r="G28" s="322">
        <v>520169</v>
      </c>
    </row>
    <row r="29" spans="2:8" x14ac:dyDescent="0.2">
      <c r="C29" s="236" t="s">
        <v>461</v>
      </c>
      <c r="D29" s="236"/>
      <c r="E29" s="396"/>
    </row>
    <row r="30" spans="2:8" x14ac:dyDescent="0.2">
      <c r="C30" s="237" t="s">
        <v>725</v>
      </c>
      <c r="D30" s="237"/>
      <c r="F30" s="310" t="s">
        <v>9</v>
      </c>
      <c r="G30" s="323" t="s">
        <v>36</v>
      </c>
    </row>
    <row r="31" spans="2:8" x14ac:dyDescent="0.2">
      <c r="F31" s="310" t="s">
        <v>10</v>
      </c>
      <c r="G31" s="323" t="s">
        <v>37</v>
      </c>
    </row>
    <row r="33" spans="2:8" x14ac:dyDescent="0.2">
      <c r="C33" s="227" t="s">
        <v>157</v>
      </c>
      <c r="D33" s="227"/>
      <c r="E33" s="396"/>
    </row>
    <row r="34" spans="2:8" x14ac:dyDescent="0.2">
      <c r="C34" s="3" t="s">
        <v>4</v>
      </c>
      <c r="G34" s="322">
        <v>507545</v>
      </c>
    </row>
    <row r="35" spans="2:8" x14ac:dyDescent="0.2">
      <c r="C35" s="3" t="s">
        <v>5</v>
      </c>
      <c r="G35" s="405">
        <v>643973</v>
      </c>
    </row>
    <row r="36" spans="2:8" x14ac:dyDescent="0.2">
      <c r="C36" s="3" t="s">
        <v>6</v>
      </c>
      <c r="G36" s="405">
        <v>643974</v>
      </c>
    </row>
    <row r="37" spans="2:8" x14ac:dyDescent="0.2">
      <c r="C37" s="3" t="s">
        <v>7</v>
      </c>
      <c r="G37" s="322">
        <v>643975</v>
      </c>
    </row>
    <row r="40" spans="2:8" x14ac:dyDescent="0.2">
      <c r="B40" s="239">
        <v>1</v>
      </c>
      <c r="C40" s="240" t="s">
        <v>19</v>
      </c>
      <c r="D40" s="240"/>
      <c r="E40" s="326"/>
      <c r="F40" s="325"/>
      <c r="G40" s="326" t="s">
        <v>67</v>
      </c>
      <c r="H40" s="325">
        <v>99</v>
      </c>
    </row>
    <row r="41" spans="2:8" x14ac:dyDescent="0.2">
      <c r="C41" s="241"/>
      <c r="D41" s="241"/>
      <c r="E41" s="324"/>
    </row>
    <row r="42" spans="2:8" x14ac:dyDescent="0.2">
      <c r="E42" s="324"/>
      <c r="F42" s="327" t="s">
        <v>72</v>
      </c>
      <c r="G42" s="327" t="s">
        <v>73</v>
      </c>
      <c r="H42" s="327" t="s">
        <v>74</v>
      </c>
    </row>
    <row r="43" spans="2:8" ht="14.25" customHeight="1" x14ac:dyDescent="0.2">
      <c r="B43" s="63" t="s">
        <v>471</v>
      </c>
      <c r="C43" s="66" t="s">
        <v>728</v>
      </c>
      <c r="D43" s="66"/>
      <c r="E43" s="324"/>
      <c r="F43" s="322" t="s">
        <v>42</v>
      </c>
      <c r="G43" s="322" t="s">
        <v>1140</v>
      </c>
      <c r="H43" s="322" t="s">
        <v>1140</v>
      </c>
    </row>
    <row r="44" spans="2:8" x14ac:dyDescent="0.2">
      <c r="B44" s="63" t="s">
        <v>472</v>
      </c>
      <c r="C44" s="66" t="s">
        <v>729</v>
      </c>
      <c r="D44" s="66"/>
      <c r="E44" s="324"/>
      <c r="F44" s="322" t="s">
        <v>43</v>
      </c>
      <c r="G44" s="322" t="s">
        <v>1140</v>
      </c>
      <c r="H44" s="322" t="s">
        <v>1140</v>
      </c>
    </row>
    <row r="45" spans="2:8" x14ac:dyDescent="0.2">
      <c r="B45" s="63" t="s">
        <v>473</v>
      </c>
      <c r="C45" s="66" t="s">
        <v>730</v>
      </c>
      <c r="D45" s="66"/>
      <c r="E45" s="324"/>
      <c r="F45" s="323" t="s">
        <v>44</v>
      </c>
      <c r="G45" s="323" t="s">
        <v>1140</v>
      </c>
      <c r="H45" s="323" t="s">
        <v>1140</v>
      </c>
    </row>
    <row r="46" spans="2:8" x14ac:dyDescent="0.2">
      <c r="B46" s="63" t="s">
        <v>474</v>
      </c>
      <c r="C46" s="65" t="s">
        <v>731</v>
      </c>
      <c r="D46" s="65"/>
      <c r="E46" s="324"/>
      <c r="F46" s="323" t="s">
        <v>45</v>
      </c>
      <c r="G46" s="323" t="s">
        <v>1140</v>
      </c>
      <c r="H46" s="323" t="s">
        <v>1140</v>
      </c>
    </row>
    <row r="47" spans="2:8" x14ac:dyDescent="0.2">
      <c r="E47" s="324"/>
    </row>
    <row r="48" spans="2:8" x14ac:dyDescent="0.2">
      <c r="B48" s="239">
        <v>2</v>
      </c>
      <c r="C48" s="242" t="s">
        <v>20</v>
      </c>
      <c r="D48" s="242"/>
      <c r="E48" s="326"/>
      <c r="F48" s="325"/>
      <c r="G48" s="326" t="s">
        <v>67</v>
      </c>
      <c r="H48" s="325">
        <v>99</v>
      </c>
    </row>
    <row r="49" spans="2:8" x14ac:dyDescent="0.2">
      <c r="C49" s="241"/>
      <c r="D49" s="241"/>
      <c r="E49" s="324"/>
    </row>
    <row r="50" spans="2:8" x14ac:dyDescent="0.2">
      <c r="E50" s="324"/>
      <c r="F50" s="327" t="s">
        <v>72</v>
      </c>
      <c r="G50" s="327" t="s">
        <v>73</v>
      </c>
      <c r="H50" s="327" t="s">
        <v>74</v>
      </c>
    </row>
    <row r="51" spans="2:8" ht="14.25" customHeight="1" x14ac:dyDescent="0.2">
      <c r="B51" s="63" t="s">
        <v>475</v>
      </c>
      <c r="C51" s="14" t="s">
        <v>732</v>
      </c>
      <c r="D51" s="66"/>
      <c r="E51" s="324"/>
      <c r="F51" s="322" t="s">
        <v>46</v>
      </c>
      <c r="G51" s="322" t="s">
        <v>1140</v>
      </c>
      <c r="H51" s="322" t="s">
        <v>1140</v>
      </c>
    </row>
    <row r="52" spans="2:8" x14ac:dyDescent="0.2">
      <c r="B52" s="44" t="s">
        <v>476</v>
      </c>
      <c r="C52" s="66" t="s">
        <v>729</v>
      </c>
      <c r="D52" s="66"/>
      <c r="E52" s="324"/>
      <c r="F52" s="322" t="s">
        <v>47</v>
      </c>
      <c r="G52" s="322" t="s">
        <v>1140</v>
      </c>
      <c r="H52" s="322" t="s">
        <v>1140</v>
      </c>
    </row>
    <row r="53" spans="2:8" x14ac:dyDescent="0.2">
      <c r="B53" s="44" t="s">
        <v>477</v>
      </c>
      <c r="C53" s="243" t="s">
        <v>733</v>
      </c>
      <c r="D53" s="243"/>
      <c r="E53" s="324"/>
      <c r="F53" s="328" t="s">
        <v>48</v>
      </c>
      <c r="G53" s="328" t="s">
        <v>1140</v>
      </c>
      <c r="H53" s="328" t="s">
        <v>1140</v>
      </c>
    </row>
    <row r="54" spans="2:8" x14ac:dyDescent="0.2">
      <c r="B54" s="44" t="s">
        <v>478</v>
      </c>
      <c r="C54" s="243" t="s">
        <v>730</v>
      </c>
      <c r="D54" s="243"/>
      <c r="E54" s="324"/>
      <c r="F54" s="323" t="s">
        <v>49</v>
      </c>
      <c r="G54" s="323" t="s">
        <v>1140</v>
      </c>
      <c r="H54" s="323" t="s">
        <v>1140</v>
      </c>
    </row>
    <row r="55" spans="2:8" x14ac:dyDescent="0.2">
      <c r="B55" s="44" t="s">
        <v>479</v>
      </c>
      <c r="C55" s="65" t="s">
        <v>731</v>
      </c>
      <c r="D55" s="65"/>
      <c r="E55" s="324"/>
      <c r="F55" s="323" t="s">
        <v>50</v>
      </c>
      <c r="G55" s="323" t="s">
        <v>1140</v>
      </c>
      <c r="H55" s="323" t="s">
        <v>1140</v>
      </c>
    </row>
    <row r="56" spans="2:8" x14ac:dyDescent="0.2">
      <c r="E56" s="324"/>
      <c r="G56" s="313" t="s">
        <v>1140</v>
      </c>
      <c r="H56" s="313" t="s">
        <v>1140</v>
      </c>
    </row>
    <row r="57" spans="2:8" x14ac:dyDescent="0.2">
      <c r="B57" s="239">
        <v>3</v>
      </c>
      <c r="C57" s="242" t="s">
        <v>21</v>
      </c>
      <c r="D57" s="242"/>
      <c r="E57" s="326"/>
      <c r="F57" s="325"/>
      <c r="G57" s="326" t="s">
        <v>67</v>
      </c>
      <c r="H57" s="325">
        <v>99</v>
      </c>
    </row>
    <row r="58" spans="2:8" s="10" customFormat="1" x14ac:dyDescent="0.2">
      <c r="B58" s="64"/>
      <c r="C58" s="241"/>
      <c r="D58" s="241"/>
      <c r="E58" s="378"/>
      <c r="F58" s="329"/>
      <c r="G58" s="329" t="s">
        <v>1140</v>
      </c>
      <c r="H58" s="329" t="s">
        <v>1140</v>
      </c>
    </row>
    <row r="59" spans="2:8" s="10" customFormat="1" x14ac:dyDescent="0.2">
      <c r="B59" s="64"/>
      <c r="C59" s="104"/>
      <c r="D59" s="104"/>
      <c r="E59" s="378"/>
      <c r="F59" s="327" t="s">
        <v>72</v>
      </c>
      <c r="G59" s="327" t="s">
        <v>73</v>
      </c>
      <c r="H59" s="327" t="s">
        <v>74</v>
      </c>
    </row>
    <row r="60" spans="2:8" x14ac:dyDescent="0.2">
      <c r="B60" s="65" t="s">
        <v>480</v>
      </c>
      <c r="C60" s="243" t="s">
        <v>736</v>
      </c>
      <c r="D60" s="243"/>
      <c r="E60" s="324"/>
      <c r="F60" s="322" t="s">
        <v>851</v>
      </c>
      <c r="G60" s="322" t="s">
        <v>1140</v>
      </c>
      <c r="H60" s="322" t="s">
        <v>1140</v>
      </c>
    </row>
    <row r="61" spans="2:8" x14ac:dyDescent="0.2">
      <c r="B61" s="65" t="s">
        <v>481</v>
      </c>
      <c r="C61" s="243" t="s">
        <v>734</v>
      </c>
      <c r="D61" s="243"/>
      <c r="E61" s="324"/>
      <c r="F61" s="322" t="s">
        <v>853</v>
      </c>
      <c r="G61" s="322" t="s">
        <v>1140</v>
      </c>
      <c r="H61" s="322" t="s">
        <v>1140</v>
      </c>
    </row>
    <row r="62" spans="2:8" x14ac:dyDescent="0.2">
      <c r="B62" s="65" t="s">
        <v>482</v>
      </c>
      <c r="C62" s="243" t="s">
        <v>733</v>
      </c>
      <c r="D62" s="243"/>
      <c r="E62" s="324"/>
      <c r="F62" s="328" t="s">
        <v>855</v>
      </c>
      <c r="G62" s="328" t="s">
        <v>1140</v>
      </c>
      <c r="H62" s="328" t="s">
        <v>1140</v>
      </c>
    </row>
    <row r="63" spans="2:8" x14ac:dyDescent="0.2">
      <c r="B63" s="65" t="s">
        <v>483</v>
      </c>
      <c r="C63" s="243" t="s">
        <v>735</v>
      </c>
      <c r="D63" s="243"/>
      <c r="E63" s="324"/>
      <c r="F63" s="323" t="s">
        <v>51</v>
      </c>
      <c r="G63" s="323" t="s">
        <v>1140</v>
      </c>
      <c r="H63" s="323" t="s">
        <v>1140</v>
      </c>
    </row>
    <row r="64" spans="2:8" x14ac:dyDescent="0.2">
      <c r="B64" s="65" t="s">
        <v>484</v>
      </c>
      <c r="C64" s="246" t="s">
        <v>777</v>
      </c>
      <c r="D64" s="243"/>
      <c r="E64" s="324"/>
      <c r="F64" s="323" t="s">
        <v>52</v>
      </c>
      <c r="G64" s="323" t="s">
        <v>1140</v>
      </c>
      <c r="H64" s="323" t="s">
        <v>1140</v>
      </c>
    </row>
    <row r="65" spans="2:8" x14ac:dyDescent="0.2">
      <c r="B65" s="65" t="s">
        <v>485</v>
      </c>
      <c r="C65" s="246" t="s">
        <v>778</v>
      </c>
      <c r="D65" s="243"/>
      <c r="E65" s="324"/>
      <c r="F65" s="323" t="s">
        <v>53</v>
      </c>
      <c r="G65" s="323" t="s">
        <v>1140</v>
      </c>
      <c r="H65" s="323" t="s">
        <v>1140</v>
      </c>
    </row>
    <row r="66" spans="2:8" x14ac:dyDescent="0.2">
      <c r="B66" s="65" t="s">
        <v>486</v>
      </c>
      <c r="C66" s="243" t="s">
        <v>773</v>
      </c>
      <c r="D66" s="243"/>
      <c r="E66" s="324"/>
      <c r="F66" s="323" t="s">
        <v>54</v>
      </c>
      <c r="G66" s="323" t="s">
        <v>1140</v>
      </c>
      <c r="H66" s="323" t="s">
        <v>1140</v>
      </c>
    </row>
    <row r="67" spans="2:8" x14ac:dyDescent="0.2">
      <c r="B67" s="65" t="s">
        <v>487</v>
      </c>
      <c r="C67" s="243" t="s">
        <v>797</v>
      </c>
      <c r="D67" s="243"/>
      <c r="E67" s="324"/>
      <c r="F67" s="323" t="s">
        <v>55</v>
      </c>
      <c r="G67" s="323" t="s">
        <v>1140</v>
      </c>
      <c r="H67" s="323" t="s">
        <v>1140</v>
      </c>
    </row>
    <row r="68" spans="2:8" x14ac:dyDescent="0.2">
      <c r="E68" s="324"/>
    </row>
    <row r="69" spans="2:8" x14ac:dyDescent="0.2">
      <c r="B69" s="239">
        <v>4</v>
      </c>
      <c r="C69" s="242" t="s">
        <v>22</v>
      </c>
      <c r="D69" s="242"/>
      <c r="E69" s="326"/>
      <c r="F69" s="325"/>
      <c r="G69" s="326" t="s">
        <v>67</v>
      </c>
      <c r="H69" s="325">
        <v>99</v>
      </c>
    </row>
    <row r="70" spans="2:8" x14ac:dyDescent="0.2">
      <c r="C70" s="241"/>
      <c r="D70" s="241"/>
      <c r="E70" s="324"/>
    </row>
    <row r="71" spans="2:8" s="10" customFormat="1" x14ac:dyDescent="0.2">
      <c r="B71" s="64"/>
      <c r="C71" s="104"/>
      <c r="D71" s="104"/>
      <c r="E71" s="378"/>
      <c r="F71" s="327" t="s">
        <v>72</v>
      </c>
      <c r="G71" s="327" t="s">
        <v>73</v>
      </c>
      <c r="H71" s="327" t="s">
        <v>74</v>
      </c>
    </row>
    <row r="72" spans="2:8" x14ac:dyDescent="0.2">
      <c r="B72" s="66" t="s">
        <v>488</v>
      </c>
      <c r="C72" s="244" t="s">
        <v>160</v>
      </c>
      <c r="D72" s="244"/>
      <c r="E72" s="324"/>
      <c r="F72" s="322" t="s">
        <v>56</v>
      </c>
      <c r="G72" s="322" t="s">
        <v>1140</v>
      </c>
      <c r="H72" s="322" t="s">
        <v>1140</v>
      </c>
    </row>
    <row r="73" spans="2:8" x14ac:dyDescent="0.2">
      <c r="B73" s="66" t="s">
        <v>489</v>
      </c>
      <c r="C73" s="244" t="s">
        <v>733</v>
      </c>
      <c r="D73" s="244"/>
      <c r="E73" s="324"/>
      <c r="F73" s="328" t="s">
        <v>57</v>
      </c>
      <c r="G73" s="328" t="s">
        <v>1140</v>
      </c>
      <c r="H73" s="328" t="s">
        <v>1140</v>
      </c>
    </row>
    <row r="74" spans="2:8" x14ac:dyDescent="0.2">
      <c r="B74" s="66" t="s">
        <v>490</v>
      </c>
      <c r="C74" s="244" t="s">
        <v>737</v>
      </c>
      <c r="D74" s="244"/>
      <c r="E74" s="324"/>
      <c r="F74" s="323" t="s">
        <v>58</v>
      </c>
      <c r="G74" s="323" t="s">
        <v>1140</v>
      </c>
      <c r="H74" s="323" t="s">
        <v>1140</v>
      </c>
    </row>
    <row r="75" spans="2:8" x14ac:dyDescent="0.2">
      <c r="E75" s="324"/>
    </row>
    <row r="76" spans="2:8" x14ac:dyDescent="0.2">
      <c r="B76" s="239">
        <v>5</v>
      </c>
      <c r="C76" s="242" t="s">
        <v>23</v>
      </c>
      <c r="D76" s="242"/>
      <c r="E76" s="326"/>
      <c r="F76" s="325"/>
      <c r="G76" s="326" t="s">
        <v>67</v>
      </c>
      <c r="H76" s="325">
        <v>99</v>
      </c>
    </row>
    <row r="77" spans="2:8" s="5" customFormat="1" x14ac:dyDescent="0.2">
      <c r="B77" s="63"/>
      <c r="C77" s="241"/>
      <c r="D77" s="241"/>
      <c r="E77" s="379"/>
      <c r="F77" s="330"/>
      <c r="G77" s="330"/>
      <c r="H77" s="330"/>
    </row>
    <row r="78" spans="2:8" s="5" customFormat="1" x14ac:dyDescent="0.2">
      <c r="B78" s="63"/>
      <c r="C78" s="66"/>
      <c r="D78" s="66"/>
      <c r="E78" s="379"/>
      <c r="F78" s="327" t="s">
        <v>72</v>
      </c>
      <c r="G78" s="327" t="s">
        <v>73</v>
      </c>
      <c r="H78" s="327" t="s">
        <v>74</v>
      </c>
    </row>
    <row r="79" spans="2:8" s="5" customFormat="1" x14ac:dyDescent="0.2">
      <c r="B79" s="63" t="s">
        <v>491</v>
      </c>
      <c r="C79" s="244" t="s">
        <v>160</v>
      </c>
      <c r="D79" s="244"/>
      <c r="E79" s="379"/>
      <c r="F79" s="322" t="s">
        <v>59</v>
      </c>
      <c r="G79" s="322" t="s">
        <v>1140</v>
      </c>
      <c r="H79" s="322" t="s">
        <v>1140</v>
      </c>
    </row>
    <row r="80" spans="2:8" s="5" customFormat="1" x14ac:dyDescent="0.2">
      <c r="B80" s="63" t="s">
        <v>492</v>
      </c>
      <c r="C80" s="244" t="s">
        <v>730</v>
      </c>
      <c r="D80" s="244"/>
      <c r="E80" s="379"/>
      <c r="F80" s="323" t="s">
        <v>60</v>
      </c>
      <c r="G80" s="323" t="s">
        <v>1140</v>
      </c>
      <c r="H80" s="323" t="s">
        <v>1140</v>
      </c>
    </row>
    <row r="81" spans="2:8" s="5" customFormat="1" x14ac:dyDescent="0.2">
      <c r="B81" s="63" t="s">
        <v>493</v>
      </c>
      <c r="C81" s="246" t="s">
        <v>777</v>
      </c>
      <c r="D81" s="243"/>
      <c r="E81" s="379"/>
      <c r="F81" s="323" t="s">
        <v>61</v>
      </c>
      <c r="G81" s="323" t="s">
        <v>1140</v>
      </c>
      <c r="H81" s="323" t="s">
        <v>1140</v>
      </c>
    </row>
    <row r="82" spans="2:8" s="5" customFormat="1" x14ac:dyDescent="0.2">
      <c r="B82" s="63" t="s">
        <v>494</v>
      </c>
      <c r="C82" s="246" t="s">
        <v>778</v>
      </c>
      <c r="D82" s="243"/>
      <c r="E82" s="379"/>
      <c r="F82" s="323" t="s">
        <v>62</v>
      </c>
      <c r="G82" s="323" t="s">
        <v>1140</v>
      </c>
      <c r="H82" s="323" t="s">
        <v>1140</v>
      </c>
    </row>
    <row r="83" spans="2:8" s="5" customFormat="1" x14ac:dyDescent="0.2">
      <c r="B83" s="63" t="s">
        <v>495</v>
      </c>
      <c r="C83" s="244" t="s">
        <v>798</v>
      </c>
      <c r="D83" s="244"/>
      <c r="E83" s="379"/>
      <c r="F83" s="323" t="s">
        <v>63</v>
      </c>
      <c r="G83" s="323" t="s">
        <v>1140</v>
      </c>
      <c r="H83" s="323" t="s">
        <v>1140</v>
      </c>
    </row>
    <row r="84" spans="2:8" s="5" customFormat="1" x14ac:dyDescent="0.2">
      <c r="B84" s="63" t="s">
        <v>496</v>
      </c>
      <c r="C84" s="244" t="s">
        <v>799</v>
      </c>
      <c r="D84" s="244"/>
      <c r="E84" s="379"/>
      <c r="F84" s="323" t="s">
        <v>64</v>
      </c>
      <c r="G84" s="323" t="s">
        <v>1140</v>
      </c>
      <c r="H84" s="323" t="s">
        <v>1140</v>
      </c>
    </row>
    <row r="85" spans="2:8" s="5" customFormat="1" x14ac:dyDescent="0.2">
      <c r="B85" s="63"/>
      <c r="E85" s="379"/>
      <c r="F85" s="330"/>
      <c r="G85" s="330"/>
      <c r="H85" s="330"/>
    </row>
    <row r="86" spans="2:8" x14ac:dyDescent="0.2">
      <c r="B86" s="239">
        <v>6</v>
      </c>
      <c r="C86" s="240" t="s">
        <v>24</v>
      </c>
      <c r="D86" s="240"/>
      <c r="E86" s="326"/>
      <c r="F86" s="325"/>
      <c r="G86" s="326" t="s">
        <v>67</v>
      </c>
      <c r="H86" s="325">
        <v>99</v>
      </c>
    </row>
    <row r="87" spans="2:8" ht="12" customHeight="1" x14ac:dyDescent="0.2">
      <c r="C87" s="317"/>
      <c r="D87" s="241"/>
      <c r="E87" s="324"/>
    </row>
    <row r="88" spans="2:8" x14ac:dyDescent="0.2">
      <c r="E88" s="324"/>
      <c r="F88" s="327" t="s">
        <v>72</v>
      </c>
      <c r="G88" s="327" t="s">
        <v>73</v>
      </c>
      <c r="H88" s="327" t="s">
        <v>74</v>
      </c>
    </row>
    <row r="89" spans="2:8" x14ac:dyDescent="0.2">
      <c r="B89" s="44" t="s">
        <v>497</v>
      </c>
      <c r="C89" s="3" t="s">
        <v>760</v>
      </c>
      <c r="E89" s="310" t="s">
        <v>9</v>
      </c>
      <c r="F89" s="328" t="s">
        <v>68</v>
      </c>
      <c r="G89" s="328" t="s">
        <v>1140</v>
      </c>
      <c r="H89" s="328" t="s">
        <v>1140</v>
      </c>
    </row>
    <row r="90" spans="2:8" x14ac:dyDescent="0.2">
      <c r="E90" s="310" t="s">
        <v>10</v>
      </c>
      <c r="F90" s="328" t="s">
        <v>69</v>
      </c>
      <c r="G90" s="328" t="s">
        <v>1140</v>
      </c>
      <c r="H90" s="328" t="s">
        <v>1140</v>
      </c>
    </row>
    <row r="91" spans="2:8" x14ac:dyDescent="0.2">
      <c r="C91" s="245" t="s">
        <v>761</v>
      </c>
      <c r="D91" s="245"/>
      <c r="E91" s="324"/>
    </row>
    <row r="92" spans="2:8" x14ac:dyDescent="0.2">
      <c r="B92" s="44" t="s">
        <v>498</v>
      </c>
      <c r="C92" s="3" t="s">
        <v>762</v>
      </c>
      <c r="E92" s="324"/>
      <c r="F92" s="322" t="s">
        <v>75</v>
      </c>
      <c r="G92" s="322" t="s">
        <v>1140</v>
      </c>
      <c r="H92" s="322" t="s">
        <v>1140</v>
      </c>
    </row>
    <row r="93" spans="2:8" x14ac:dyDescent="0.2">
      <c r="B93" s="44" t="s">
        <v>499</v>
      </c>
      <c r="C93" s="3" t="s">
        <v>763</v>
      </c>
      <c r="E93" s="324"/>
      <c r="F93" s="322" t="s">
        <v>76</v>
      </c>
      <c r="G93" s="322" t="s">
        <v>1140</v>
      </c>
      <c r="H93" s="322" t="s">
        <v>1140</v>
      </c>
    </row>
    <row r="94" spans="2:8" x14ac:dyDescent="0.2">
      <c r="B94" s="44" t="s">
        <v>500</v>
      </c>
      <c r="C94" s="3" t="s">
        <v>764</v>
      </c>
      <c r="E94" s="324"/>
      <c r="F94" s="322" t="s">
        <v>77</v>
      </c>
      <c r="G94" s="322" t="s">
        <v>1140</v>
      </c>
      <c r="H94" s="322" t="s">
        <v>1140</v>
      </c>
    </row>
    <row r="95" spans="2:8" x14ac:dyDescent="0.2">
      <c r="B95" s="44" t="s">
        <v>501</v>
      </c>
      <c r="C95" s="3" t="s">
        <v>765</v>
      </c>
      <c r="E95" s="324"/>
      <c r="F95" s="322" t="s">
        <v>78</v>
      </c>
      <c r="G95" s="322" t="s">
        <v>1140</v>
      </c>
      <c r="H95" s="322" t="s">
        <v>1140</v>
      </c>
    </row>
    <row r="96" spans="2:8" x14ac:dyDescent="0.2">
      <c r="B96" s="44" t="s">
        <v>502</v>
      </c>
      <c r="C96" s="3" t="s">
        <v>766</v>
      </c>
      <c r="E96" s="324"/>
      <c r="F96" s="322" t="s">
        <v>79</v>
      </c>
      <c r="G96" s="322" t="s">
        <v>1140</v>
      </c>
      <c r="H96" s="322" t="s">
        <v>1140</v>
      </c>
    </row>
    <row r="97" spans="2:8" x14ac:dyDescent="0.2">
      <c r="B97" s="44" t="s">
        <v>503</v>
      </c>
      <c r="C97" s="3" t="s">
        <v>767</v>
      </c>
      <c r="E97" s="324"/>
      <c r="F97" s="322" t="s">
        <v>80</v>
      </c>
      <c r="G97" s="322" t="s">
        <v>1140</v>
      </c>
      <c r="H97" s="322" t="s">
        <v>1140</v>
      </c>
    </row>
    <row r="98" spans="2:8" x14ac:dyDescent="0.2">
      <c r="B98" s="65"/>
      <c r="E98" s="324"/>
    </row>
    <row r="99" spans="2:8" x14ac:dyDescent="0.2">
      <c r="B99" s="44" t="s">
        <v>504</v>
      </c>
      <c r="C99" s="3" t="s">
        <v>870</v>
      </c>
      <c r="E99" s="310"/>
      <c r="F99" s="323" t="s">
        <v>908</v>
      </c>
      <c r="G99" s="323" t="s">
        <v>1140</v>
      </c>
      <c r="H99" s="323" t="s">
        <v>1140</v>
      </c>
    </row>
    <row r="100" spans="2:8" x14ac:dyDescent="0.2">
      <c r="B100" s="3"/>
    </row>
    <row r="101" spans="2:8" x14ac:dyDescent="0.2">
      <c r="C101" s="245" t="s">
        <v>330</v>
      </c>
      <c r="D101" s="245"/>
      <c r="E101" s="324"/>
    </row>
    <row r="102" spans="2:8" x14ac:dyDescent="0.2">
      <c r="B102" s="44" t="s">
        <v>505</v>
      </c>
      <c r="C102" s="246" t="s">
        <v>340</v>
      </c>
      <c r="D102" s="246"/>
      <c r="E102" s="310"/>
      <c r="F102" s="323" t="s">
        <v>358</v>
      </c>
      <c r="G102" s="323" t="s">
        <v>1140</v>
      </c>
      <c r="H102" s="323" t="s">
        <v>1140</v>
      </c>
    </row>
    <row r="103" spans="2:8" x14ac:dyDescent="0.2">
      <c r="B103" s="44" t="s">
        <v>506</v>
      </c>
      <c r="C103" s="246" t="s">
        <v>341</v>
      </c>
      <c r="D103" s="246"/>
      <c r="E103" s="310"/>
      <c r="F103" s="323" t="s">
        <v>359</v>
      </c>
      <c r="G103" s="323" t="s">
        <v>1140</v>
      </c>
      <c r="H103" s="323" t="s">
        <v>1140</v>
      </c>
    </row>
    <row r="104" spans="2:8" x14ac:dyDescent="0.2">
      <c r="B104" s="44" t="s">
        <v>507</v>
      </c>
      <c r="C104" s="246" t="s">
        <v>812</v>
      </c>
      <c r="D104" s="246"/>
      <c r="E104" s="310"/>
      <c r="F104" s="322" t="s">
        <v>440</v>
      </c>
      <c r="G104" s="322" t="s">
        <v>1140</v>
      </c>
      <c r="H104" s="322" t="s">
        <v>1140</v>
      </c>
    </row>
    <row r="105" spans="2:8" x14ac:dyDescent="0.2">
      <c r="B105" s="44" t="s">
        <v>508</v>
      </c>
      <c r="C105" s="246" t="s">
        <v>813</v>
      </c>
      <c r="D105" s="246"/>
      <c r="E105" s="310"/>
      <c r="F105" s="322" t="s">
        <v>441</v>
      </c>
      <c r="G105" s="322" t="s">
        <v>1140</v>
      </c>
      <c r="H105" s="322" t="s">
        <v>1140</v>
      </c>
    </row>
    <row r="106" spans="2:8" x14ac:dyDescent="0.2">
      <c r="B106" s="65"/>
      <c r="E106" s="324"/>
    </row>
    <row r="107" spans="2:8" x14ac:dyDescent="0.2">
      <c r="C107" s="250" t="s">
        <v>814</v>
      </c>
      <c r="D107" s="250"/>
      <c r="E107" s="324"/>
    </row>
    <row r="108" spans="2:8" outlineLevel="1" x14ac:dyDescent="0.2">
      <c r="B108" s="44" t="s">
        <v>509</v>
      </c>
      <c r="C108" s="3" t="s">
        <v>743</v>
      </c>
      <c r="E108" s="310"/>
      <c r="F108" s="323" t="s">
        <v>446</v>
      </c>
      <c r="G108" s="323" t="s">
        <v>1140</v>
      </c>
      <c r="H108" s="323" t="s">
        <v>1140</v>
      </c>
    </row>
    <row r="109" spans="2:8" outlineLevel="1" x14ac:dyDescent="0.2">
      <c r="B109" s="44" t="s">
        <v>510</v>
      </c>
      <c r="C109" s="3" t="s">
        <v>744</v>
      </c>
      <c r="E109" s="310"/>
      <c r="F109" s="323" t="s">
        <v>332</v>
      </c>
      <c r="G109" s="323" t="s">
        <v>1140</v>
      </c>
      <c r="H109" s="323" t="s">
        <v>1140</v>
      </c>
    </row>
    <row r="110" spans="2:8" outlineLevel="1" x14ac:dyDescent="0.2">
      <c r="B110" s="44" t="s">
        <v>511</v>
      </c>
      <c r="C110" s="3" t="s">
        <v>745</v>
      </c>
      <c r="E110" s="310"/>
      <c r="F110" s="323" t="s">
        <v>333</v>
      </c>
      <c r="G110" s="323" t="s">
        <v>1140</v>
      </c>
      <c r="H110" s="323" t="s">
        <v>1140</v>
      </c>
    </row>
    <row r="111" spans="2:8" s="252" customFormat="1" x14ac:dyDescent="0.2">
      <c r="B111" s="44" t="s">
        <v>512</v>
      </c>
      <c r="C111" s="252" t="s">
        <v>414</v>
      </c>
      <c r="E111" s="381"/>
      <c r="F111" s="332" t="s">
        <v>71</v>
      </c>
      <c r="G111" s="332" t="s">
        <v>1140</v>
      </c>
      <c r="H111" s="332" t="s">
        <v>1140</v>
      </c>
    </row>
    <row r="112" spans="2:8" x14ac:dyDescent="0.2">
      <c r="C112" s="250" t="s">
        <v>454</v>
      </c>
      <c r="D112" s="250"/>
      <c r="E112" s="310"/>
    </row>
    <row r="113" spans="2:8" outlineLevel="1" x14ac:dyDescent="0.2">
      <c r="B113" s="44" t="s">
        <v>513</v>
      </c>
      <c r="C113" s="3" t="s">
        <v>743</v>
      </c>
      <c r="E113" s="310"/>
      <c r="F113" s="323" t="s">
        <v>447</v>
      </c>
      <c r="G113" s="323" t="s">
        <v>1140</v>
      </c>
      <c r="H113" s="323" t="s">
        <v>1140</v>
      </c>
    </row>
    <row r="114" spans="2:8" outlineLevel="1" x14ac:dyDescent="0.2">
      <c r="B114" s="44" t="s">
        <v>514</v>
      </c>
      <c r="C114" s="3" t="s">
        <v>744</v>
      </c>
      <c r="E114" s="310"/>
      <c r="F114" s="323" t="s">
        <v>360</v>
      </c>
      <c r="G114" s="323" t="s">
        <v>1140</v>
      </c>
      <c r="H114" s="323" t="s">
        <v>1140</v>
      </c>
    </row>
    <row r="115" spans="2:8" outlineLevel="1" x14ac:dyDescent="0.2">
      <c r="B115" s="44" t="s">
        <v>515</v>
      </c>
      <c r="C115" s="3" t="s">
        <v>745</v>
      </c>
      <c r="E115" s="310"/>
      <c r="F115" s="323" t="s">
        <v>364</v>
      </c>
      <c r="G115" s="323" t="s">
        <v>1140</v>
      </c>
      <c r="H115" s="323" t="s">
        <v>1140</v>
      </c>
    </row>
    <row r="116" spans="2:8" s="252" customFormat="1" x14ac:dyDescent="0.2">
      <c r="B116" s="44" t="s">
        <v>516</v>
      </c>
      <c r="C116" s="252" t="s">
        <v>414</v>
      </c>
      <c r="E116" s="381"/>
      <c r="F116" s="332" t="s">
        <v>161</v>
      </c>
      <c r="G116" s="332" t="s">
        <v>1140</v>
      </c>
      <c r="H116" s="332" t="s">
        <v>1140</v>
      </c>
    </row>
    <row r="117" spans="2:8" x14ac:dyDescent="0.2">
      <c r="C117" s="250" t="s">
        <v>455</v>
      </c>
      <c r="D117" s="250"/>
      <c r="E117" s="310"/>
    </row>
    <row r="118" spans="2:8" outlineLevel="1" x14ac:dyDescent="0.2">
      <c r="B118" s="44" t="s">
        <v>517</v>
      </c>
      <c r="C118" s="3" t="s">
        <v>743</v>
      </c>
      <c r="E118" s="310"/>
      <c r="F118" s="323" t="s">
        <v>448</v>
      </c>
      <c r="G118" s="323" t="s">
        <v>1140</v>
      </c>
      <c r="H118" s="323" t="s">
        <v>1140</v>
      </c>
    </row>
    <row r="119" spans="2:8" outlineLevel="1" x14ac:dyDescent="0.2">
      <c r="B119" s="44" t="s">
        <v>518</v>
      </c>
      <c r="C119" s="3" t="s">
        <v>744</v>
      </c>
      <c r="E119" s="310"/>
      <c r="F119" s="323" t="s">
        <v>362</v>
      </c>
      <c r="G119" s="323" t="s">
        <v>1140</v>
      </c>
      <c r="H119" s="323" t="s">
        <v>1140</v>
      </c>
    </row>
    <row r="120" spans="2:8" outlineLevel="1" x14ac:dyDescent="0.2">
      <c r="B120" s="44" t="s">
        <v>519</v>
      </c>
      <c r="C120" s="3" t="s">
        <v>745</v>
      </c>
      <c r="E120" s="310"/>
      <c r="F120" s="323" t="s">
        <v>366</v>
      </c>
      <c r="G120" s="323" t="s">
        <v>1140</v>
      </c>
      <c r="H120" s="323" t="s">
        <v>1140</v>
      </c>
    </row>
    <row r="121" spans="2:8" s="252" customFormat="1" x14ac:dyDescent="0.2">
      <c r="B121" s="44" t="s">
        <v>520</v>
      </c>
      <c r="C121" s="252" t="s">
        <v>414</v>
      </c>
      <c r="E121" s="381"/>
      <c r="F121" s="332" t="s">
        <v>163</v>
      </c>
      <c r="G121" s="332" t="s">
        <v>1140</v>
      </c>
      <c r="H121" s="332" t="s">
        <v>1140</v>
      </c>
    </row>
    <row r="122" spans="2:8" x14ac:dyDescent="0.2">
      <c r="C122" s="250" t="s">
        <v>815</v>
      </c>
      <c r="D122" s="250"/>
      <c r="E122" s="310"/>
    </row>
    <row r="123" spans="2:8" outlineLevel="1" x14ac:dyDescent="0.2">
      <c r="B123" s="44" t="s">
        <v>521</v>
      </c>
      <c r="C123" s="3" t="s">
        <v>743</v>
      </c>
      <c r="E123" s="310"/>
      <c r="F123" s="323" t="s">
        <v>449</v>
      </c>
      <c r="G123" s="323" t="s">
        <v>1140</v>
      </c>
      <c r="H123" s="323" t="s">
        <v>1140</v>
      </c>
    </row>
    <row r="124" spans="2:8" outlineLevel="1" x14ac:dyDescent="0.2">
      <c r="B124" s="44" t="s">
        <v>522</v>
      </c>
      <c r="C124" s="3" t="s">
        <v>744</v>
      </c>
      <c r="E124" s="310"/>
      <c r="F124" s="323" t="s">
        <v>336</v>
      </c>
      <c r="G124" s="323" t="s">
        <v>1140</v>
      </c>
      <c r="H124" s="323" t="s">
        <v>1140</v>
      </c>
    </row>
    <row r="125" spans="2:8" outlineLevel="1" x14ac:dyDescent="0.2">
      <c r="B125" s="44" t="s">
        <v>523</v>
      </c>
      <c r="C125" s="3" t="s">
        <v>745</v>
      </c>
      <c r="E125" s="310"/>
      <c r="F125" s="323" t="s">
        <v>337</v>
      </c>
      <c r="G125" s="323" t="s">
        <v>1140</v>
      </c>
      <c r="H125" s="323" t="s">
        <v>1140</v>
      </c>
    </row>
    <row r="126" spans="2:8" s="252" customFormat="1" x14ac:dyDescent="0.2">
      <c r="B126" s="44" t="s">
        <v>524</v>
      </c>
      <c r="C126" s="252" t="s">
        <v>414</v>
      </c>
      <c r="E126" s="381"/>
      <c r="F126" s="332" t="s">
        <v>165</v>
      </c>
      <c r="G126" s="332" t="s">
        <v>1140</v>
      </c>
      <c r="H126" s="332" t="s">
        <v>1140</v>
      </c>
    </row>
    <row r="127" spans="2:8" x14ac:dyDescent="0.2">
      <c r="B127" s="65"/>
      <c r="E127" s="324"/>
    </row>
    <row r="128" spans="2:8" outlineLevel="1" x14ac:dyDescent="0.2">
      <c r="B128" s="44" t="s">
        <v>525</v>
      </c>
      <c r="C128" s="3" t="s">
        <v>900</v>
      </c>
      <c r="E128" s="310"/>
      <c r="F128" s="323" t="s">
        <v>909</v>
      </c>
      <c r="G128" s="323" t="s">
        <v>1140</v>
      </c>
      <c r="H128" s="323" t="s">
        <v>1140</v>
      </c>
    </row>
    <row r="129" spans="2:8" s="303" customFormat="1" ht="15" x14ac:dyDescent="0.25">
      <c r="B129" s="251" t="s">
        <v>526</v>
      </c>
      <c r="C129" s="3" t="s">
        <v>901</v>
      </c>
      <c r="D129" s="252"/>
      <c r="E129" s="381"/>
      <c r="F129" s="332" t="s">
        <v>904</v>
      </c>
      <c r="G129" s="332" t="s">
        <v>1140</v>
      </c>
      <c r="H129" s="332" t="s">
        <v>1140</v>
      </c>
    </row>
    <row r="130" spans="2:8" x14ac:dyDescent="0.2">
      <c r="B130" s="3"/>
    </row>
    <row r="131" spans="2:8" x14ac:dyDescent="0.2">
      <c r="C131" s="245" t="s">
        <v>356</v>
      </c>
      <c r="D131" s="245"/>
      <c r="E131" s="310"/>
    </row>
    <row r="132" spans="2:8" x14ac:dyDescent="0.2">
      <c r="B132" s="44" t="s">
        <v>530</v>
      </c>
      <c r="C132" s="3" t="s">
        <v>749</v>
      </c>
      <c r="E132" s="310"/>
      <c r="F132" s="322" t="s">
        <v>81</v>
      </c>
      <c r="G132" s="322" t="s">
        <v>1140</v>
      </c>
      <c r="H132" s="322" t="s">
        <v>1140</v>
      </c>
    </row>
    <row r="133" spans="2:8" x14ac:dyDescent="0.2">
      <c r="B133" s="44" t="s">
        <v>527</v>
      </c>
      <c r="C133" s="3" t="s">
        <v>750</v>
      </c>
      <c r="E133" s="310"/>
      <c r="F133" s="333" t="s">
        <v>82</v>
      </c>
      <c r="G133" s="333" t="s">
        <v>1140</v>
      </c>
      <c r="H133" s="333" t="s">
        <v>1140</v>
      </c>
    </row>
    <row r="134" spans="2:8" x14ac:dyDescent="0.2">
      <c r="B134" s="44" t="s">
        <v>528</v>
      </c>
      <c r="C134" s="3" t="s">
        <v>751</v>
      </c>
      <c r="E134" s="310"/>
      <c r="F134" s="322" t="s">
        <v>84</v>
      </c>
      <c r="G134" s="322" t="s">
        <v>1140</v>
      </c>
      <c r="H134" s="322" t="s">
        <v>1140</v>
      </c>
    </row>
    <row r="135" spans="2:8" x14ac:dyDescent="0.2">
      <c r="B135" s="44" t="s">
        <v>529</v>
      </c>
      <c r="C135" s="3" t="s">
        <v>752</v>
      </c>
      <c r="E135" s="310"/>
      <c r="F135" s="323" t="s">
        <v>85</v>
      </c>
      <c r="G135" s="323" t="s">
        <v>1140</v>
      </c>
      <c r="H135" s="323" t="s">
        <v>1140</v>
      </c>
    </row>
    <row r="136" spans="2:8" x14ac:dyDescent="0.2">
      <c r="B136" s="44" t="s">
        <v>531</v>
      </c>
      <c r="C136" s="3" t="s">
        <v>753</v>
      </c>
      <c r="E136" s="310"/>
      <c r="F136" s="322" t="s">
        <v>87</v>
      </c>
      <c r="G136" s="322" t="s">
        <v>1140</v>
      </c>
      <c r="H136" s="322" t="s">
        <v>1140</v>
      </c>
    </row>
    <row r="137" spans="2:8" x14ac:dyDescent="0.2">
      <c r="B137" s="44" t="s">
        <v>532</v>
      </c>
      <c r="C137" s="3" t="s">
        <v>754</v>
      </c>
      <c r="E137" s="310"/>
      <c r="F137" s="323" t="s">
        <v>88</v>
      </c>
      <c r="G137" s="323" t="s">
        <v>1140</v>
      </c>
      <c r="H137" s="323" t="s">
        <v>1140</v>
      </c>
    </row>
    <row r="138" spans="2:8" x14ac:dyDescent="0.2">
      <c r="B138" s="44" t="s">
        <v>533</v>
      </c>
      <c r="C138" s="3" t="s">
        <v>755</v>
      </c>
      <c r="E138" s="310"/>
      <c r="F138" s="322" t="s">
        <v>90</v>
      </c>
      <c r="G138" s="322" t="s">
        <v>1140</v>
      </c>
      <c r="H138" s="322" t="s">
        <v>1140</v>
      </c>
    </row>
    <row r="139" spans="2:8" x14ac:dyDescent="0.2">
      <c r="B139" s="44" t="s">
        <v>534</v>
      </c>
      <c r="C139" s="3" t="s">
        <v>756</v>
      </c>
      <c r="E139" s="310"/>
      <c r="F139" s="323" t="s">
        <v>91</v>
      </c>
      <c r="G139" s="323" t="s">
        <v>1140</v>
      </c>
      <c r="H139" s="323" t="s">
        <v>1140</v>
      </c>
    </row>
    <row r="140" spans="2:8" x14ac:dyDescent="0.2">
      <c r="B140" s="44" t="s">
        <v>535</v>
      </c>
      <c r="C140" s="3" t="s">
        <v>757</v>
      </c>
      <c r="E140" s="310"/>
      <c r="F140" s="322" t="s">
        <v>93</v>
      </c>
      <c r="G140" s="322" t="s">
        <v>1140</v>
      </c>
      <c r="H140" s="322" t="s">
        <v>1140</v>
      </c>
    </row>
    <row r="141" spans="2:8" x14ac:dyDescent="0.2">
      <c r="B141" s="44" t="s">
        <v>536</v>
      </c>
      <c r="C141" s="3" t="s">
        <v>758</v>
      </c>
      <c r="E141" s="310"/>
      <c r="F141" s="323" t="s">
        <v>94</v>
      </c>
      <c r="G141" s="323" t="s">
        <v>1140</v>
      </c>
      <c r="H141" s="323" t="s">
        <v>1140</v>
      </c>
    </row>
    <row r="142" spans="2:8" x14ac:dyDescent="0.2">
      <c r="E142" s="310"/>
    </row>
    <row r="143" spans="2:8" x14ac:dyDescent="0.2">
      <c r="B143" s="239">
        <v>7</v>
      </c>
      <c r="C143" s="240" t="s">
        <v>25</v>
      </c>
      <c r="D143" s="240"/>
      <c r="E143" s="326"/>
      <c r="F143" s="325"/>
      <c r="G143" s="326" t="s">
        <v>67</v>
      </c>
      <c r="H143" s="325">
        <v>99</v>
      </c>
    </row>
    <row r="144" spans="2:8" x14ac:dyDescent="0.2">
      <c r="C144" s="241"/>
      <c r="D144" s="241"/>
      <c r="E144" s="310"/>
    </row>
    <row r="145" spans="2:8" x14ac:dyDescent="0.2">
      <c r="E145" s="310"/>
      <c r="F145" s="327" t="s">
        <v>72</v>
      </c>
      <c r="G145" s="327" t="s">
        <v>73</v>
      </c>
      <c r="H145" s="327" t="s">
        <v>74</v>
      </c>
    </row>
    <row r="146" spans="2:8" x14ac:dyDescent="0.2">
      <c r="B146" s="44" t="s">
        <v>555</v>
      </c>
      <c r="C146" s="3" t="s">
        <v>738</v>
      </c>
      <c r="E146" s="382" t="s">
        <v>9</v>
      </c>
      <c r="F146" s="328" t="s">
        <v>115</v>
      </c>
      <c r="G146" s="328" t="s">
        <v>1140</v>
      </c>
      <c r="H146" s="328" t="s">
        <v>1140</v>
      </c>
    </row>
    <row r="147" spans="2:8" x14ac:dyDescent="0.2">
      <c r="E147" s="382" t="s">
        <v>10</v>
      </c>
      <c r="F147" s="328" t="s">
        <v>116</v>
      </c>
      <c r="G147" s="328" t="s">
        <v>1140</v>
      </c>
      <c r="H147" s="328" t="s">
        <v>1140</v>
      </c>
    </row>
    <row r="148" spans="2:8" x14ac:dyDescent="0.2">
      <c r="C148" s="245" t="s">
        <v>761</v>
      </c>
      <c r="D148" s="245"/>
      <c r="E148" s="310"/>
    </row>
    <row r="149" spans="2:8" x14ac:dyDescent="0.2">
      <c r="B149" s="44" t="s">
        <v>556</v>
      </c>
      <c r="C149" s="3" t="s">
        <v>733</v>
      </c>
      <c r="E149" s="310"/>
      <c r="F149" s="322" t="s">
        <v>96</v>
      </c>
      <c r="G149" s="322" t="s">
        <v>1140</v>
      </c>
      <c r="H149" s="322" t="s">
        <v>1140</v>
      </c>
    </row>
    <row r="150" spans="2:8" x14ac:dyDescent="0.2">
      <c r="B150" s="44" t="s">
        <v>557</v>
      </c>
      <c r="C150" s="3" t="s">
        <v>762</v>
      </c>
      <c r="E150" s="310"/>
      <c r="F150" s="322" t="s">
        <v>97</v>
      </c>
      <c r="G150" s="322" t="s">
        <v>1140</v>
      </c>
      <c r="H150" s="322" t="s">
        <v>1140</v>
      </c>
    </row>
    <row r="151" spans="2:8" x14ac:dyDescent="0.2">
      <c r="B151" s="44" t="s">
        <v>558</v>
      </c>
      <c r="C151" s="3" t="s">
        <v>763</v>
      </c>
      <c r="E151" s="310"/>
      <c r="F151" s="322" t="s">
        <v>98</v>
      </c>
      <c r="G151" s="322" t="s">
        <v>1140</v>
      </c>
      <c r="H151" s="322" t="s">
        <v>1140</v>
      </c>
    </row>
    <row r="152" spans="2:8" x14ac:dyDescent="0.2">
      <c r="B152" s="44" t="s">
        <v>559</v>
      </c>
      <c r="C152" s="3" t="s">
        <v>766</v>
      </c>
      <c r="E152" s="310"/>
      <c r="F152" s="322" t="s">
        <v>99</v>
      </c>
      <c r="G152" s="322" t="s">
        <v>1140</v>
      </c>
      <c r="H152" s="322" t="s">
        <v>1140</v>
      </c>
    </row>
    <row r="153" spans="2:8" x14ac:dyDescent="0.2">
      <c r="B153" s="44" t="s">
        <v>560</v>
      </c>
      <c r="C153" s="3" t="s">
        <v>767</v>
      </c>
      <c r="E153" s="310"/>
      <c r="F153" s="322" t="s">
        <v>100</v>
      </c>
      <c r="G153" s="322" t="s">
        <v>1140</v>
      </c>
      <c r="H153" s="322" t="s">
        <v>1140</v>
      </c>
    </row>
    <row r="154" spans="2:8" x14ac:dyDescent="0.2">
      <c r="B154" s="65"/>
      <c r="E154" s="324"/>
    </row>
    <row r="155" spans="2:8" x14ac:dyDescent="0.2">
      <c r="C155" s="245" t="s">
        <v>414</v>
      </c>
      <c r="D155" s="245"/>
      <c r="E155" s="310"/>
    </row>
    <row r="156" spans="2:8" x14ac:dyDescent="0.2">
      <c r="B156" s="44" t="s">
        <v>561</v>
      </c>
      <c r="C156" s="3" t="s">
        <v>777</v>
      </c>
      <c r="E156" s="310"/>
      <c r="F156" s="323" t="s">
        <v>101</v>
      </c>
      <c r="G156" s="323" t="s">
        <v>1140</v>
      </c>
      <c r="H156" s="323" t="s">
        <v>1140</v>
      </c>
    </row>
    <row r="157" spans="2:8" x14ac:dyDescent="0.2">
      <c r="B157" s="44" t="s">
        <v>562</v>
      </c>
      <c r="C157" s="3" t="s">
        <v>768</v>
      </c>
      <c r="E157" s="310"/>
      <c r="F157" s="323" t="s">
        <v>102</v>
      </c>
      <c r="G157" s="323" t="s">
        <v>1140</v>
      </c>
      <c r="H157" s="323" t="s">
        <v>1140</v>
      </c>
    </row>
    <row r="158" spans="2:8" x14ac:dyDescent="0.2">
      <c r="B158" s="44" t="s">
        <v>563</v>
      </c>
      <c r="C158" s="3" t="s">
        <v>769</v>
      </c>
      <c r="E158" s="310"/>
      <c r="F158" s="323" t="s">
        <v>103</v>
      </c>
      <c r="G158" s="323" t="s">
        <v>1140</v>
      </c>
      <c r="H158" s="323" t="s">
        <v>1140</v>
      </c>
    </row>
    <row r="159" spans="2:8" x14ac:dyDescent="0.2">
      <c r="B159" s="44" t="s">
        <v>564</v>
      </c>
      <c r="C159" s="3" t="s">
        <v>778</v>
      </c>
      <c r="E159" s="310"/>
      <c r="F159" s="323" t="s">
        <v>104</v>
      </c>
      <c r="G159" s="323" t="s">
        <v>1140</v>
      </c>
      <c r="H159" s="323" t="s">
        <v>1140</v>
      </c>
    </row>
    <row r="160" spans="2:8" x14ac:dyDescent="0.2">
      <c r="B160" s="65"/>
      <c r="E160" s="324"/>
    </row>
    <row r="161" spans="2:8" x14ac:dyDescent="0.2">
      <c r="B161" s="44" t="s">
        <v>902</v>
      </c>
      <c r="C161" s="3" t="s">
        <v>870</v>
      </c>
      <c r="E161" s="310"/>
      <c r="F161" s="323" t="s">
        <v>872</v>
      </c>
      <c r="G161" s="323" t="s">
        <v>1140</v>
      </c>
      <c r="H161" s="323" t="s">
        <v>1140</v>
      </c>
    </row>
    <row r="162" spans="2:8" x14ac:dyDescent="0.2">
      <c r="B162" s="44" t="s">
        <v>903</v>
      </c>
      <c r="C162" s="3" t="s">
        <v>871</v>
      </c>
      <c r="E162" s="310"/>
      <c r="F162" s="323" t="s">
        <v>873</v>
      </c>
      <c r="G162" s="323" t="s">
        <v>1140</v>
      </c>
      <c r="H162" s="323" t="s">
        <v>1140</v>
      </c>
    </row>
    <row r="163" spans="2:8" x14ac:dyDescent="0.2">
      <c r="B163" s="3"/>
    </row>
    <row r="164" spans="2:8" x14ac:dyDescent="0.2">
      <c r="C164" s="245" t="s">
        <v>356</v>
      </c>
      <c r="D164" s="245"/>
      <c r="E164" s="310"/>
    </row>
    <row r="165" spans="2:8" x14ac:dyDescent="0.2">
      <c r="B165" s="44" t="s">
        <v>938</v>
      </c>
      <c r="C165" s="3" t="s">
        <v>749</v>
      </c>
      <c r="E165" s="310"/>
      <c r="F165" s="322" t="s">
        <v>105</v>
      </c>
      <c r="G165" s="322" t="s">
        <v>1140</v>
      </c>
      <c r="H165" s="322" t="s">
        <v>1140</v>
      </c>
    </row>
    <row r="166" spans="2:8" x14ac:dyDescent="0.2">
      <c r="B166" s="44" t="s">
        <v>565</v>
      </c>
      <c r="C166" s="3" t="s">
        <v>750</v>
      </c>
      <c r="E166" s="310"/>
      <c r="F166" s="323" t="s">
        <v>106</v>
      </c>
      <c r="G166" s="323" t="s">
        <v>1140</v>
      </c>
      <c r="H166" s="323" t="s">
        <v>1140</v>
      </c>
    </row>
    <row r="167" spans="2:8" x14ac:dyDescent="0.2">
      <c r="B167" s="44" t="s">
        <v>566</v>
      </c>
      <c r="C167" s="3" t="s">
        <v>751</v>
      </c>
      <c r="E167" s="310"/>
      <c r="F167" s="322" t="s">
        <v>107</v>
      </c>
      <c r="G167" s="322" t="s">
        <v>1140</v>
      </c>
      <c r="H167" s="322" t="s">
        <v>1140</v>
      </c>
    </row>
    <row r="168" spans="2:8" x14ac:dyDescent="0.2">
      <c r="B168" s="44" t="s">
        <v>567</v>
      </c>
      <c r="C168" s="3" t="s">
        <v>752</v>
      </c>
      <c r="E168" s="310"/>
      <c r="F168" s="323" t="s">
        <v>108</v>
      </c>
      <c r="G168" s="323" t="s">
        <v>1140</v>
      </c>
      <c r="H168" s="323" t="s">
        <v>1140</v>
      </c>
    </row>
    <row r="169" spans="2:8" x14ac:dyDescent="0.2">
      <c r="B169" s="44" t="s">
        <v>568</v>
      </c>
      <c r="C169" s="3" t="s">
        <v>753</v>
      </c>
      <c r="E169" s="310"/>
      <c r="F169" s="322" t="s">
        <v>109</v>
      </c>
      <c r="G169" s="322" t="s">
        <v>1140</v>
      </c>
      <c r="H169" s="322" t="s">
        <v>1140</v>
      </c>
    </row>
    <row r="170" spans="2:8" x14ac:dyDescent="0.2">
      <c r="B170" s="44" t="s">
        <v>569</v>
      </c>
      <c r="C170" s="3" t="s">
        <v>754</v>
      </c>
      <c r="E170" s="310"/>
      <c r="F170" s="323" t="s">
        <v>110</v>
      </c>
      <c r="G170" s="323" t="s">
        <v>1140</v>
      </c>
      <c r="H170" s="323" t="s">
        <v>1140</v>
      </c>
    </row>
    <row r="171" spans="2:8" x14ac:dyDescent="0.2">
      <c r="B171" s="44" t="s">
        <v>570</v>
      </c>
      <c r="C171" s="3" t="s">
        <v>755</v>
      </c>
      <c r="E171" s="310"/>
      <c r="F171" s="322" t="s">
        <v>111</v>
      </c>
      <c r="G171" s="322" t="s">
        <v>1140</v>
      </c>
      <c r="H171" s="322" t="s">
        <v>1140</v>
      </c>
    </row>
    <row r="172" spans="2:8" x14ac:dyDescent="0.2">
      <c r="B172" s="44" t="s">
        <v>571</v>
      </c>
      <c r="C172" s="3" t="s">
        <v>756</v>
      </c>
      <c r="E172" s="310"/>
      <c r="F172" s="323" t="s">
        <v>112</v>
      </c>
      <c r="G172" s="323" t="s">
        <v>1140</v>
      </c>
      <c r="H172" s="323" t="s">
        <v>1140</v>
      </c>
    </row>
    <row r="173" spans="2:8" x14ac:dyDescent="0.2">
      <c r="B173" s="44" t="s">
        <v>572</v>
      </c>
      <c r="C173" s="3" t="s">
        <v>757</v>
      </c>
      <c r="E173" s="310"/>
      <c r="F173" s="322" t="s">
        <v>113</v>
      </c>
      <c r="G173" s="322" t="s">
        <v>1140</v>
      </c>
      <c r="H173" s="322" t="s">
        <v>1140</v>
      </c>
    </row>
    <row r="174" spans="2:8" x14ac:dyDescent="0.2">
      <c r="B174" s="44" t="s">
        <v>573</v>
      </c>
      <c r="C174" s="3" t="s">
        <v>758</v>
      </c>
      <c r="E174" s="310"/>
      <c r="F174" s="323" t="s">
        <v>114</v>
      </c>
      <c r="G174" s="323" t="s">
        <v>1140</v>
      </c>
      <c r="H174" s="323" t="s">
        <v>1140</v>
      </c>
    </row>
    <row r="175" spans="2:8" x14ac:dyDescent="0.2">
      <c r="E175" s="324"/>
    </row>
    <row r="176" spans="2:8" x14ac:dyDescent="0.2">
      <c r="B176" s="239">
        <v>8</v>
      </c>
      <c r="C176" s="240" t="s">
        <v>26</v>
      </c>
      <c r="D176" s="240"/>
      <c r="E176" s="326"/>
      <c r="F176" s="325"/>
      <c r="G176" s="326" t="s">
        <v>67</v>
      </c>
      <c r="H176" s="325">
        <v>99</v>
      </c>
    </row>
    <row r="177" spans="2:8" x14ac:dyDescent="0.2">
      <c r="C177" s="317"/>
      <c r="D177" s="241"/>
      <c r="E177" s="324"/>
    </row>
    <row r="178" spans="2:8" x14ac:dyDescent="0.2">
      <c r="E178" s="324"/>
      <c r="F178" s="327" t="s">
        <v>72</v>
      </c>
      <c r="G178" s="327" t="s">
        <v>73</v>
      </c>
      <c r="H178" s="327" t="s">
        <v>74</v>
      </c>
    </row>
    <row r="179" spans="2:8" x14ac:dyDescent="0.2">
      <c r="B179" s="44" t="s">
        <v>574</v>
      </c>
      <c r="C179" s="3" t="s">
        <v>746</v>
      </c>
      <c r="E179" s="324"/>
      <c r="F179" s="322" t="s">
        <v>128</v>
      </c>
      <c r="G179" s="322" t="s">
        <v>1140</v>
      </c>
      <c r="H179" s="322" t="s">
        <v>1140</v>
      </c>
    </row>
    <row r="180" spans="2:8" x14ac:dyDescent="0.2">
      <c r="B180" s="44" t="s">
        <v>575</v>
      </c>
      <c r="C180" s="3" t="s">
        <v>777</v>
      </c>
      <c r="E180" s="324"/>
      <c r="F180" s="323" t="s">
        <v>129</v>
      </c>
      <c r="G180" s="323" t="s">
        <v>1140</v>
      </c>
      <c r="H180" s="323" t="s">
        <v>1140</v>
      </c>
    </row>
    <row r="181" spans="2:8" x14ac:dyDescent="0.2">
      <c r="B181" s="44" t="s">
        <v>576</v>
      </c>
      <c r="C181" s="3" t="s">
        <v>778</v>
      </c>
      <c r="E181" s="324"/>
      <c r="F181" s="323" t="s">
        <v>130</v>
      </c>
      <c r="G181" s="323" t="s">
        <v>1140</v>
      </c>
      <c r="H181" s="323" t="s">
        <v>1140</v>
      </c>
    </row>
    <row r="182" spans="2:8" x14ac:dyDescent="0.2">
      <c r="B182" s="44" t="s">
        <v>577</v>
      </c>
      <c r="C182" s="3" t="s">
        <v>782</v>
      </c>
      <c r="E182" s="324"/>
      <c r="F182" s="323" t="s">
        <v>131</v>
      </c>
      <c r="G182" s="323" t="s">
        <v>1140</v>
      </c>
      <c r="H182" s="323" t="s">
        <v>1140</v>
      </c>
    </row>
    <row r="183" spans="2:8" x14ac:dyDescent="0.2">
      <c r="B183" s="44" t="s">
        <v>578</v>
      </c>
      <c r="C183" s="3" t="s">
        <v>783</v>
      </c>
      <c r="E183" s="324"/>
      <c r="F183" s="323" t="s">
        <v>132</v>
      </c>
      <c r="G183" s="323" t="s">
        <v>1140</v>
      </c>
      <c r="H183" s="323" t="s">
        <v>1140</v>
      </c>
    </row>
    <row r="184" spans="2:8" x14ac:dyDescent="0.2">
      <c r="E184" s="324"/>
    </row>
    <row r="185" spans="2:8" x14ac:dyDescent="0.2">
      <c r="B185" s="239">
        <v>9</v>
      </c>
      <c r="C185" s="240" t="s">
        <v>27</v>
      </c>
      <c r="D185" s="240"/>
      <c r="E185" s="326"/>
      <c r="F185" s="325"/>
      <c r="G185" s="326" t="s">
        <v>67</v>
      </c>
      <c r="H185" s="325">
        <v>99</v>
      </c>
    </row>
    <row r="186" spans="2:8" x14ac:dyDescent="0.2">
      <c r="C186" s="317"/>
      <c r="D186" s="241"/>
      <c r="E186" s="324"/>
    </row>
    <row r="187" spans="2:8" x14ac:dyDescent="0.2">
      <c r="E187" s="324"/>
      <c r="F187" s="327" t="s">
        <v>72</v>
      </c>
      <c r="G187" s="327" t="s">
        <v>73</v>
      </c>
      <c r="H187" s="327" t="s">
        <v>74</v>
      </c>
    </row>
    <row r="188" spans="2:8" x14ac:dyDescent="0.2">
      <c r="B188" s="44" t="s">
        <v>579</v>
      </c>
      <c r="C188" s="3" t="s">
        <v>160</v>
      </c>
      <c r="E188" s="324"/>
      <c r="F188" s="322" t="s">
        <v>133</v>
      </c>
      <c r="G188" s="322" t="s">
        <v>1140</v>
      </c>
      <c r="H188" s="322" t="s">
        <v>1140</v>
      </c>
    </row>
    <row r="189" spans="2:8" x14ac:dyDescent="0.2">
      <c r="B189" s="44" t="s">
        <v>580</v>
      </c>
      <c r="C189" s="3" t="s">
        <v>777</v>
      </c>
      <c r="E189" s="324"/>
      <c r="F189" s="323" t="s">
        <v>134</v>
      </c>
      <c r="G189" s="323" t="s">
        <v>1140</v>
      </c>
      <c r="H189" s="323" t="s">
        <v>1140</v>
      </c>
    </row>
    <row r="190" spans="2:8" x14ac:dyDescent="0.2">
      <c r="B190" s="44" t="s">
        <v>581</v>
      </c>
      <c r="C190" s="3" t="s">
        <v>778</v>
      </c>
      <c r="E190" s="324"/>
      <c r="F190" s="323" t="s">
        <v>135</v>
      </c>
      <c r="G190" s="323" t="s">
        <v>1140</v>
      </c>
      <c r="H190" s="323" t="s">
        <v>1140</v>
      </c>
    </row>
    <row r="191" spans="2:8" x14ac:dyDescent="0.2">
      <c r="B191" s="44" t="s">
        <v>582</v>
      </c>
      <c r="C191" s="3" t="s">
        <v>784</v>
      </c>
      <c r="E191" s="324"/>
      <c r="F191" s="323" t="s">
        <v>136</v>
      </c>
      <c r="G191" s="323" t="s">
        <v>1140</v>
      </c>
      <c r="H191" s="323" t="s">
        <v>1140</v>
      </c>
    </row>
    <row r="192" spans="2:8" x14ac:dyDescent="0.2">
      <c r="B192" s="44" t="s">
        <v>583</v>
      </c>
      <c r="C192" s="3" t="s">
        <v>785</v>
      </c>
      <c r="E192" s="324"/>
      <c r="F192" s="323" t="s">
        <v>137</v>
      </c>
      <c r="G192" s="323" t="s">
        <v>1140</v>
      </c>
      <c r="H192" s="323" t="s">
        <v>1140</v>
      </c>
    </row>
    <row r="193" spans="2:8" x14ac:dyDescent="0.2">
      <c r="E193" s="324"/>
    </row>
    <row r="194" spans="2:8" x14ac:dyDescent="0.2">
      <c r="B194" s="239">
        <v>10</v>
      </c>
      <c r="C194" s="240" t="s">
        <v>28</v>
      </c>
      <c r="D194" s="240"/>
      <c r="E194" s="326"/>
      <c r="F194" s="325"/>
      <c r="G194" s="326" t="s">
        <v>67</v>
      </c>
      <c r="H194" s="325">
        <v>99</v>
      </c>
    </row>
    <row r="195" spans="2:8" x14ac:dyDescent="0.2">
      <c r="C195" s="317"/>
      <c r="D195" s="241"/>
      <c r="E195" s="324"/>
    </row>
    <row r="196" spans="2:8" x14ac:dyDescent="0.2">
      <c r="E196" s="324"/>
      <c r="F196" s="327" t="s">
        <v>72</v>
      </c>
      <c r="G196" s="327" t="s">
        <v>73</v>
      </c>
      <c r="H196" s="327" t="s">
        <v>74</v>
      </c>
    </row>
    <row r="197" spans="2:8" x14ac:dyDescent="0.2">
      <c r="B197" s="44" t="s">
        <v>584</v>
      </c>
      <c r="C197" s="3" t="s">
        <v>160</v>
      </c>
      <c r="E197" s="324"/>
      <c r="F197" s="322" t="s">
        <v>117</v>
      </c>
      <c r="G197" s="322" t="s">
        <v>1140</v>
      </c>
      <c r="H197" s="322" t="s">
        <v>1140</v>
      </c>
    </row>
    <row r="198" spans="2:8" x14ac:dyDescent="0.2">
      <c r="B198" s="44" t="s">
        <v>585</v>
      </c>
      <c r="C198" s="3" t="s">
        <v>730</v>
      </c>
      <c r="E198" s="310"/>
      <c r="F198" s="322" t="s">
        <v>118</v>
      </c>
      <c r="G198" s="322" t="s">
        <v>1140</v>
      </c>
      <c r="H198" s="322" t="s">
        <v>1140</v>
      </c>
    </row>
    <row r="199" spans="2:8" x14ac:dyDescent="0.2">
      <c r="B199" s="44" t="s">
        <v>586</v>
      </c>
      <c r="C199" s="3" t="s">
        <v>777</v>
      </c>
      <c r="E199" s="310"/>
      <c r="F199" s="322" t="s">
        <v>120</v>
      </c>
      <c r="G199" s="322" t="s">
        <v>1140</v>
      </c>
      <c r="H199" s="322" t="s">
        <v>1140</v>
      </c>
    </row>
    <row r="200" spans="2:8" x14ac:dyDescent="0.2">
      <c r="B200" s="44" t="s">
        <v>816</v>
      </c>
      <c r="C200" s="3" t="s">
        <v>778</v>
      </c>
      <c r="E200" s="310"/>
      <c r="F200" s="322" t="s">
        <v>122</v>
      </c>
      <c r="G200" s="322" t="s">
        <v>1140</v>
      </c>
      <c r="H200" s="322" t="s">
        <v>1140</v>
      </c>
    </row>
    <row r="201" spans="2:8" x14ac:dyDescent="0.2">
      <c r="B201" s="44" t="s">
        <v>587</v>
      </c>
      <c r="C201" s="3" t="s">
        <v>786</v>
      </c>
      <c r="E201" s="310"/>
      <c r="F201" s="322" t="s">
        <v>124</v>
      </c>
      <c r="G201" s="322" t="s">
        <v>1140</v>
      </c>
      <c r="H201" s="322" t="s">
        <v>1140</v>
      </c>
    </row>
    <row r="202" spans="2:8" x14ac:dyDescent="0.2">
      <c r="B202" s="44" t="s">
        <v>588</v>
      </c>
      <c r="C202" s="3" t="s">
        <v>787</v>
      </c>
      <c r="E202" s="310"/>
      <c r="F202" s="322" t="s">
        <v>126</v>
      </c>
      <c r="G202" s="322" t="s">
        <v>1140</v>
      </c>
      <c r="H202" s="322" t="s">
        <v>1140</v>
      </c>
    </row>
    <row r="203" spans="2:8" x14ac:dyDescent="0.2">
      <c r="E203" s="324"/>
    </row>
    <row r="204" spans="2:8" x14ac:dyDescent="0.2">
      <c r="B204" s="239">
        <v>11</v>
      </c>
      <c r="C204" s="240" t="s">
        <v>29</v>
      </c>
      <c r="D204" s="240"/>
      <c r="E204" s="326"/>
      <c r="F204" s="325"/>
      <c r="G204" s="326" t="s">
        <v>67</v>
      </c>
      <c r="H204" s="325">
        <v>99</v>
      </c>
    </row>
    <row r="205" spans="2:8" x14ac:dyDescent="0.2">
      <c r="C205" s="241"/>
      <c r="D205" s="241"/>
      <c r="E205" s="324"/>
    </row>
    <row r="206" spans="2:8" x14ac:dyDescent="0.2">
      <c r="E206" s="310"/>
      <c r="F206" s="327" t="s">
        <v>72</v>
      </c>
      <c r="G206" s="327" t="s">
        <v>73</v>
      </c>
      <c r="H206" s="327" t="s">
        <v>74</v>
      </c>
    </row>
    <row r="207" spans="2:8" x14ac:dyDescent="0.2">
      <c r="B207" s="44" t="s">
        <v>593</v>
      </c>
      <c r="C207" s="3" t="s">
        <v>747</v>
      </c>
      <c r="E207" s="310"/>
      <c r="F207" s="322" t="s">
        <v>142</v>
      </c>
      <c r="G207" s="322" t="s">
        <v>1140</v>
      </c>
      <c r="H207" s="322" t="s">
        <v>1140</v>
      </c>
    </row>
    <row r="208" spans="2:8" x14ac:dyDescent="0.2">
      <c r="B208" s="44" t="s">
        <v>594</v>
      </c>
      <c r="C208" s="3" t="s">
        <v>779</v>
      </c>
      <c r="E208" s="310"/>
      <c r="F208" s="322" t="s">
        <v>143</v>
      </c>
      <c r="G208" s="322" t="s">
        <v>1140</v>
      </c>
      <c r="H208" s="322" t="s">
        <v>1140</v>
      </c>
    </row>
    <row r="209" spans="2:8" x14ac:dyDescent="0.2">
      <c r="B209" s="44" t="s">
        <v>595</v>
      </c>
      <c r="C209" s="3" t="s">
        <v>968</v>
      </c>
      <c r="E209" s="310"/>
      <c r="F209" s="322" t="s">
        <v>145</v>
      </c>
      <c r="G209" s="322" t="s">
        <v>1140</v>
      </c>
      <c r="H209" s="322" t="s">
        <v>1140</v>
      </c>
    </row>
    <row r="210" spans="2:8" x14ac:dyDescent="0.2">
      <c r="E210" s="310"/>
    </row>
    <row r="211" spans="2:8" x14ac:dyDescent="0.2">
      <c r="B211" s="239">
        <v>12</v>
      </c>
      <c r="C211" s="240" t="s">
        <v>30</v>
      </c>
      <c r="D211" s="240"/>
      <c r="E211" s="326"/>
      <c r="F211" s="325"/>
      <c r="G211" s="326" t="s">
        <v>67</v>
      </c>
      <c r="H211" s="325">
        <v>99</v>
      </c>
    </row>
    <row r="212" spans="2:8" x14ac:dyDescent="0.2">
      <c r="C212" s="241"/>
      <c r="D212" s="241"/>
      <c r="E212" s="324"/>
    </row>
    <row r="213" spans="2:8" x14ac:dyDescent="0.2">
      <c r="E213" s="310"/>
      <c r="F213" s="327" t="s">
        <v>72</v>
      </c>
      <c r="G213" s="327" t="s">
        <v>73</v>
      </c>
      <c r="H213" s="327" t="s">
        <v>74</v>
      </c>
    </row>
    <row r="214" spans="2:8" x14ac:dyDescent="0.2">
      <c r="B214" s="44" t="s">
        <v>598</v>
      </c>
      <c r="C214" s="3" t="s">
        <v>748</v>
      </c>
      <c r="E214" s="310"/>
      <c r="F214" s="322" t="s">
        <v>147</v>
      </c>
      <c r="G214" s="322" t="s">
        <v>1140</v>
      </c>
      <c r="H214" s="322" t="s">
        <v>1140</v>
      </c>
    </row>
    <row r="215" spans="2:8" x14ac:dyDescent="0.2">
      <c r="B215" s="44" t="s">
        <v>599</v>
      </c>
      <c r="C215" s="3" t="s">
        <v>780</v>
      </c>
      <c r="E215" s="310"/>
      <c r="F215" s="323" t="s">
        <v>148</v>
      </c>
      <c r="G215" s="323" t="s">
        <v>1140</v>
      </c>
      <c r="H215" s="323" t="s">
        <v>1140</v>
      </c>
    </row>
    <row r="216" spans="2:8" x14ac:dyDescent="0.2">
      <c r="B216" s="44" t="s">
        <v>600</v>
      </c>
      <c r="C216" s="3" t="s">
        <v>969</v>
      </c>
      <c r="E216" s="310"/>
      <c r="F216" s="323" t="s">
        <v>149</v>
      </c>
      <c r="G216" s="323" t="s">
        <v>1140</v>
      </c>
      <c r="H216" s="323" t="s">
        <v>1140</v>
      </c>
    </row>
    <row r="217" spans="2:8" x14ac:dyDescent="0.2">
      <c r="E217" s="324"/>
    </row>
    <row r="218" spans="2:8" x14ac:dyDescent="0.2">
      <c r="B218" s="239">
        <v>13</v>
      </c>
      <c r="C218" s="240" t="s">
        <v>31</v>
      </c>
      <c r="D218" s="240"/>
      <c r="E218" s="326"/>
      <c r="F218" s="325"/>
      <c r="G218" s="326" t="s">
        <v>67</v>
      </c>
      <c r="H218" s="325">
        <v>99</v>
      </c>
    </row>
    <row r="219" spans="2:8" x14ac:dyDescent="0.2">
      <c r="C219" s="241"/>
      <c r="D219" s="241"/>
      <c r="E219" s="324"/>
    </row>
    <row r="220" spans="2:8" x14ac:dyDescent="0.2">
      <c r="E220" s="310"/>
      <c r="F220" s="327" t="s">
        <v>72</v>
      </c>
      <c r="G220" s="327" t="s">
        <v>73</v>
      </c>
      <c r="H220" s="327" t="s">
        <v>74</v>
      </c>
    </row>
    <row r="221" spans="2:8" x14ac:dyDescent="0.2">
      <c r="B221" s="44" t="s">
        <v>601</v>
      </c>
      <c r="C221" s="3" t="s">
        <v>789</v>
      </c>
      <c r="E221" s="310"/>
      <c r="F221" s="322" t="s">
        <v>857</v>
      </c>
      <c r="G221" s="322" t="s">
        <v>1140</v>
      </c>
      <c r="H221" s="322" t="s">
        <v>1140</v>
      </c>
    </row>
    <row r="222" spans="2:8" x14ac:dyDescent="0.2">
      <c r="B222" s="44" t="s">
        <v>602</v>
      </c>
      <c r="C222" s="3" t="s">
        <v>779</v>
      </c>
      <c r="E222" s="310"/>
      <c r="F222" s="323" t="s">
        <v>150</v>
      </c>
      <c r="G222" s="323" t="s">
        <v>1140</v>
      </c>
      <c r="H222" s="323" t="s">
        <v>1140</v>
      </c>
    </row>
    <row r="223" spans="2:8" x14ac:dyDescent="0.2">
      <c r="B223" s="44" t="s">
        <v>603</v>
      </c>
      <c r="C223" s="3" t="s">
        <v>968</v>
      </c>
      <c r="E223" s="310"/>
      <c r="F223" s="323" t="s">
        <v>152</v>
      </c>
      <c r="G223" s="323" t="s">
        <v>1140</v>
      </c>
      <c r="H223" s="323" t="s">
        <v>1140</v>
      </c>
    </row>
    <row r="224" spans="2:8" x14ac:dyDescent="0.2">
      <c r="E224" s="310"/>
    </row>
    <row r="225" spans="2:8" x14ac:dyDescent="0.2">
      <c r="B225" s="239">
        <v>14</v>
      </c>
      <c r="C225" s="240" t="s">
        <v>32</v>
      </c>
      <c r="D225" s="240"/>
      <c r="E225" s="326"/>
      <c r="F225" s="325"/>
      <c r="G225" s="326" t="s">
        <v>67</v>
      </c>
      <c r="H225" s="325">
        <v>99</v>
      </c>
    </row>
    <row r="226" spans="2:8" x14ac:dyDescent="0.2">
      <c r="C226" s="241"/>
      <c r="D226" s="241"/>
      <c r="E226" s="324"/>
    </row>
    <row r="227" spans="2:8" x14ac:dyDescent="0.2">
      <c r="E227" s="310"/>
      <c r="F227" s="327" t="s">
        <v>72</v>
      </c>
      <c r="G227" s="327" t="s">
        <v>73</v>
      </c>
      <c r="H227" s="327" t="s">
        <v>74</v>
      </c>
    </row>
    <row r="228" spans="2:8" x14ac:dyDescent="0.2">
      <c r="B228" s="44" t="s">
        <v>606</v>
      </c>
      <c r="C228" s="3" t="s">
        <v>790</v>
      </c>
      <c r="E228" s="310"/>
      <c r="F228" s="322" t="s">
        <v>154</v>
      </c>
      <c r="G228" s="322" t="s">
        <v>1140</v>
      </c>
      <c r="H228" s="322" t="s">
        <v>1140</v>
      </c>
    </row>
    <row r="229" spans="2:8" x14ac:dyDescent="0.2">
      <c r="B229" s="44" t="s">
        <v>607</v>
      </c>
      <c r="C229" s="3" t="s">
        <v>781</v>
      </c>
      <c r="E229" s="310"/>
      <c r="F229" s="323" t="s">
        <v>155</v>
      </c>
      <c r="G229" s="323" t="s">
        <v>1140</v>
      </c>
      <c r="H229" s="323" t="s">
        <v>1140</v>
      </c>
    </row>
    <row r="230" spans="2:8" x14ac:dyDescent="0.2">
      <c r="B230" s="44" t="s">
        <v>608</v>
      </c>
      <c r="C230" s="3" t="s">
        <v>970</v>
      </c>
      <c r="E230" s="310"/>
      <c r="F230" s="323" t="s">
        <v>156</v>
      </c>
      <c r="G230" s="323" t="s">
        <v>1140</v>
      </c>
      <c r="H230" s="323" t="s">
        <v>1140</v>
      </c>
    </row>
    <row r="231" spans="2:8" x14ac:dyDescent="0.2">
      <c r="E231" s="324"/>
    </row>
    <row r="232" spans="2:8" s="43" customFormat="1" x14ac:dyDescent="0.25">
      <c r="B232" s="253" t="s">
        <v>836</v>
      </c>
      <c r="C232" s="254"/>
      <c r="D232" s="254"/>
      <c r="E232" s="383"/>
      <c r="F232" s="334"/>
      <c r="G232" s="334"/>
      <c r="H232" s="334"/>
    </row>
    <row r="233" spans="2:8" x14ac:dyDescent="0.2">
      <c r="C233" s="43"/>
      <c r="D233" s="43"/>
      <c r="E233" s="324"/>
    </row>
    <row r="234" spans="2:8" ht="15" customHeight="1" x14ac:dyDescent="0.2">
      <c r="B234" s="68">
        <v>15</v>
      </c>
      <c r="C234" s="255" t="s">
        <v>349</v>
      </c>
      <c r="D234" s="255"/>
      <c r="E234" s="384"/>
      <c r="F234" s="335"/>
    </row>
    <row r="235" spans="2:8" ht="15" customHeight="1" x14ac:dyDescent="0.2">
      <c r="B235" s="72" t="s">
        <v>791</v>
      </c>
      <c r="C235" s="256" t="s">
        <v>705</v>
      </c>
      <c r="E235" s="385" t="s">
        <v>1166</v>
      </c>
      <c r="G235" s="336">
        <v>1778891</v>
      </c>
    </row>
    <row r="236" spans="2:8" ht="15" customHeight="1" thickBot="1" x14ac:dyDescent="0.25">
      <c r="B236" s="72" t="s">
        <v>858</v>
      </c>
      <c r="C236" s="256" t="s">
        <v>875</v>
      </c>
      <c r="E236" s="385" t="s">
        <v>1167</v>
      </c>
      <c r="G236" s="337">
        <v>1778892</v>
      </c>
    </row>
    <row r="237" spans="2:8" ht="15" customHeight="1" x14ac:dyDescent="0.2">
      <c r="B237" s="72" t="s">
        <v>791</v>
      </c>
      <c r="E237" s="304" t="s">
        <v>1168</v>
      </c>
      <c r="G237" s="338" t="s">
        <v>470</v>
      </c>
      <c r="H237" s="339">
        <v>1776735</v>
      </c>
    </row>
    <row r="238" spans="2:8" ht="14.25" customHeight="1" x14ac:dyDescent="0.2">
      <c r="B238" s="68">
        <v>16</v>
      </c>
      <c r="C238" s="255" t="s">
        <v>348</v>
      </c>
      <c r="D238" s="255"/>
      <c r="E238" s="282"/>
      <c r="F238" s="335"/>
    </row>
    <row r="239" spans="2:8" ht="15" customHeight="1" x14ac:dyDescent="0.2">
      <c r="B239" s="72" t="s">
        <v>792</v>
      </c>
      <c r="C239" s="256" t="s">
        <v>705</v>
      </c>
      <c r="E239" s="387" t="s">
        <v>1150</v>
      </c>
      <c r="G239" s="336">
        <v>1778893</v>
      </c>
    </row>
    <row r="240" spans="2:8" ht="15" customHeight="1" thickBot="1" x14ac:dyDescent="0.25">
      <c r="B240" s="72" t="s">
        <v>860</v>
      </c>
      <c r="C240" s="256" t="s">
        <v>875</v>
      </c>
      <c r="E240" s="387" t="s">
        <v>1152</v>
      </c>
      <c r="G240" s="337">
        <v>1778894</v>
      </c>
    </row>
    <row r="241" spans="2:8" x14ac:dyDescent="0.2">
      <c r="B241" s="72" t="s">
        <v>792</v>
      </c>
      <c r="C241" s="246"/>
      <c r="D241" s="246"/>
      <c r="E241" s="304" t="s">
        <v>1169</v>
      </c>
      <c r="G241" s="338" t="s">
        <v>470</v>
      </c>
      <c r="H241" s="339">
        <v>1776738</v>
      </c>
    </row>
    <row r="242" spans="2:8" ht="14.25" customHeight="1" x14ac:dyDescent="0.2">
      <c r="B242" s="68">
        <v>17</v>
      </c>
      <c r="C242" s="255" t="s">
        <v>368</v>
      </c>
      <c r="D242" s="255"/>
      <c r="E242" s="282"/>
    </row>
    <row r="243" spans="2:8" x14ac:dyDescent="0.2">
      <c r="B243" s="72" t="s">
        <v>609</v>
      </c>
      <c r="C243" s="246" t="s">
        <v>693</v>
      </c>
      <c r="D243" s="246"/>
      <c r="E243" s="388" t="s">
        <v>1170</v>
      </c>
      <c r="F243" s="341"/>
      <c r="G243" s="339">
        <v>1778697</v>
      </c>
    </row>
    <row r="244" spans="2:8" x14ac:dyDescent="0.2">
      <c r="B244" s="69" t="s">
        <v>610</v>
      </c>
      <c r="C244" s="246" t="s">
        <v>837</v>
      </c>
      <c r="D244" s="246"/>
      <c r="E244" s="265" t="s">
        <v>1171</v>
      </c>
      <c r="F244" s="339">
        <v>1778705</v>
      </c>
    </row>
    <row r="245" spans="2:8" x14ac:dyDescent="0.2">
      <c r="B245" s="69" t="s">
        <v>611</v>
      </c>
      <c r="C245" s="246" t="s">
        <v>838</v>
      </c>
      <c r="D245" s="246"/>
      <c r="E245" s="265" t="s">
        <v>1172</v>
      </c>
      <c r="F245" s="339">
        <v>1778702</v>
      </c>
    </row>
    <row r="246" spans="2:8" x14ac:dyDescent="0.2">
      <c r="B246" s="69" t="s">
        <v>612</v>
      </c>
      <c r="C246" s="256" t="s">
        <v>694</v>
      </c>
      <c r="D246" s="256"/>
      <c r="E246" s="265" t="s">
        <v>1173</v>
      </c>
      <c r="F246" s="339">
        <v>1778706</v>
      </c>
    </row>
    <row r="247" spans="2:8" ht="13.5" thickBot="1" x14ac:dyDescent="0.25">
      <c r="B247" s="69" t="s">
        <v>613</v>
      </c>
      <c r="C247" s="256" t="s">
        <v>695</v>
      </c>
      <c r="D247" s="256"/>
      <c r="E247" s="265" t="s">
        <v>1174</v>
      </c>
      <c r="F247" s="342">
        <v>1778709</v>
      </c>
    </row>
    <row r="248" spans="2:8" ht="15" customHeight="1" thickBot="1" x14ac:dyDescent="0.25">
      <c r="B248" s="69" t="s">
        <v>614</v>
      </c>
      <c r="C248" s="246" t="s">
        <v>774</v>
      </c>
      <c r="D248" s="246"/>
      <c r="E248" s="304" t="s">
        <v>1175</v>
      </c>
      <c r="F248" s="338" t="s">
        <v>470</v>
      </c>
      <c r="G248" s="342">
        <v>1778711</v>
      </c>
    </row>
    <row r="249" spans="2:8" x14ac:dyDescent="0.2">
      <c r="B249" s="69" t="s">
        <v>615</v>
      </c>
      <c r="C249" s="257" t="s">
        <v>776</v>
      </c>
      <c r="D249" s="257"/>
      <c r="E249" s="304" t="s">
        <v>1176</v>
      </c>
      <c r="F249" s="343"/>
      <c r="G249" s="338" t="s">
        <v>470</v>
      </c>
      <c r="H249" s="339">
        <v>1776739</v>
      </c>
    </row>
    <row r="250" spans="2:8" ht="13.5" customHeight="1" x14ac:dyDescent="0.2">
      <c r="B250" s="68">
        <v>18</v>
      </c>
      <c r="C250" s="255" t="s">
        <v>344</v>
      </c>
      <c r="D250" s="255"/>
      <c r="E250" s="282"/>
      <c r="F250" s="344" t="s">
        <v>345</v>
      </c>
      <c r="G250" s="340"/>
    </row>
    <row r="251" spans="2:8" x14ac:dyDescent="0.2">
      <c r="B251" s="72" t="s">
        <v>616</v>
      </c>
      <c r="C251" s="246" t="s">
        <v>696</v>
      </c>
      <c r="D251" s="246"/>
      <c r="E251" s="304" t="s">
        <v>1177</v>
      </c>
      <c r="F251" s="345"/>
      <c r="G251" s="339">
        <v>1778724</v>
      </c>
      <c r="H251" s="346"/>
    </row>
    <row r="252" spans="2:8" x14ac:dyDescent="0.2">
      <c r="B252" s="69" t="s">
        <v>617</v>
      </c>
      <c r="C252" s="246" t="s">
        <v>837</v>
      </c>
      <c r="D252" s="246"/>
      <c r="E252" s="265" t="s">
        <v>1178</v>
      </c>
      <c r="F252" s="339">
        <v>1778717</v>
      </c>
      <c r="G252" s="346"/>
      <c r="H252" s="346"/>
    </row>
    <row r="253" spans="2:8" x14ac:dyDescent="0.2">
      <c r="B253" s="69" t="s">
        <v>618</v>
      </c>
      <c r="C253" s="246" t="s">
        <v>838</v>
      </c>
      <c r="D253" s="246"/>
      <c r="E253" s="265" t="s">
        <v>1179</v>
      </c>
      <c r="F253" s="339">
        <v>1778716</v>
      </c>
      <c r="G253" s="346"/>
      <c r="H253" s="346"/>
    </row>
    <row r="254" spans="2:8" x14ac:dyDescent="0.2">
      <c r="B254" s="69" t="s">
        <v>619</v>
      </c>
      <c r="C254" s="246" t="s">
        <v>697</v>
      </c>
      <c r="D254" s="246"/>
      <c r="E254" s="265" t="s">
        <v>1180</v>
      </c>
      <c r="F254" s="339">
        <v>1778718</v>
      </c>
      <c r="G254" s="346"/>
      <c r="H254" s="346"/>
    </row>
    <row r="255" spans="2:8" ht="13.5" thickBot="1" x14ac:dyDescent="0.25">
      <c r="B255" s="69" t="s">
        <v>620</v>
      </c>
      <c r="C255" s="246" t="s">
        <v>698</v>
      </c>
      <c r="D255" s="246"/>
      <c r="E255" s="265" t="s">
        <v>1181</v>
      </c>
      <c r="F255" s="342">
        <v>1778719</v>
      </c>
      <c r="G255" s="346"/>
      <c r="H255" s="346"/>
    </row>
    <row r="256" spans="2:8" ht="14.25" customHeight="1" thickBot="1" x14ac:dyDescent="0.25">
      <c r="B256" s="69" t="s">
        <v>621</v>
      </c>
      <c r="C256" s="246" t="s">
        <v>699</v>
      </c>
      <c r="D256" s="246"/>
      <c r="E256" s="304" t="s">
        <v>1182</v>
      </c>
      <c r="F256" s="338" t="s">
        <v>470</v>
      </c>
      <c r="G256" s="342">
        <v>1778721</v>
      </c>
      <c r="H256" s="346"/>
    </row>
    <row r="257" spans="2:8" ht="14.45" customHeight="1" x14ac:dyDescent="0.2">
      <c r="B257" s="69" t="s">
        <v>622</v>
      </c>
      <c r="C257" s="258" t="s">
        <v>344</v>
      </c>
      <c r="D257" s="258"/>
      <c r="E257" s="304" t="s">
        <v>1183</v>
      </c>
      <c r="F257" s="347"/>
      <c r="G257" s="338" t="s">
        <v>470</v>
      </c>
      <c r="H257" s="339">
        <v>1776740</v>
      </c>
    </row>
    <row r="258" spans="2:8" x14ac:dyDescent="0.2">
      <c r="B258" s="68">
        <v>19</v>
      </c>
      <c r="C258" s="259" t="s">
        <v>357</v>
      </c>
      <c r="D258" s="259"/>
      <c r="E258" s="282"/>
      <c r="F258" s="344" t="s">
        <v>346</v>
      </c>
    </row>
    <row r="259" spans="2:8" x14ac:dyDescent="0.2">
      <c r="B259" s="72" t="s">
        <v>623</v>
      </c>
      <c r="C259" s="260"/>
      <c r="D259" s="260"/>
      <c r="E259" s="390" t="s">
        <v>1161</v>
      </c>
      <c r="F259" s="348"/>
      <c r="G259" s="346"/>
      <c r="H259" s="339">
        <v>1776756</v>
      </c>
    </row>
    <row r="260" spans="2:8" x14ac:dyDescent="0.2">
      <c r="B260" s="68">
        <v>20</v>
      </c>
      <c r="C260" s="255" t="s">
        <v>347</v>
      </c>
      <c r="D260" s="255"/>
      <c r="E260" s="391"/>
      <c r="F260" s="344" t="s">
        <v>346</v>
      </c>
      <c r="G260" s="346"/>
      <c r="H260" s="349"/>
    </row>
    <row r="261" spans="2:8" x14ac:dyDescent="0.2">
      <c r="B261" s="72" t="s">
        <v>624</v>
      </c>
      <c r="C261" s="246" t="s">
        <v>700</v>
      </c>
      <c r="D261" s="246"/>
      <c r="E261" s="304" t="s">
        <v>1184</v>
      </c>
      <c r="F261" s="345"/>
      <c r="G261" s="339">
        <v>1778720</v>
      </c>
      <c r="H261" s="346"/>
    </row>
    <row r="262" spans="2:8" x14ac:dyDescent="0.2">
      <c r="B262" s="72" t="s">
        <v>625</v>
      </c>
      <c r="C262" s="246" t="s">
        <v>837</v>
      </c>
      <c r="D262" s="246"/>
      <c r="E262" s="265" t="s">
        <v>1178</v>
      </c>
      <c r="F262" s="339">
        <v>1778717</v>
      </c>
      <c r="G262" s="346"/>
      <c r="H262" s="346"/>
    </row>
    <row r="263" spans="2:8" x14ac:dyDescent="0.2">
      <c r="B263" s="72" t="s">
        <v>626</v>
      </c>
      <c r="C263" s="246" t="s">
        <v>838</v>
      </c>
      <c r="D263" s="246"/>
      <c r="E263" s="265" t="s">
        <v>1179</v>
      </c>
      <c r="F263" s="339">
        <v>1778716</v>
      </c>
      <c r="G263" s="346"/>
      <c r="H263" s="346"/>
    </row>
    <row r="264" spans="2:8" x14ac:dyDescent="0.2">
      <c r="B264" s="72" t="s">
        <v>627</v>
      </c>
      <c r="C264" s="246" t="s">
        <v>697</v>
      </c>
      <c r="D264" s="246"/>
      <c r="E264" s="265" t="s">
        <v>1180</v>
      </c>
      <c r="F264" s="339">
        <v>1778718</v>
      </c>
      <c r="G264" s="346"/>
      <c r="H264" s="346"/>
    </row>
    <row r="265" spans="2:8" ht="13.5" thickBot="1" x14ac:dyDescent="0.25">
      <c r="B265" s="72" t="s">
        <v>628</v>
      </c>
      <c r="C265" s="246" t="s">
        <v>698</v>
      </c>
      <c r="D265" s="246"/>
      <c r="E265" s="265" t="s">
        <v>1181</v>
      </c>
      <c r="F265" s="342">
        <v>1778719</v>
      </c>
      <c r="G265" s="346"/>
      <c r="H265" s="346"/>
    </row>
    <row r="266" spans="2:8" ht="14.25" customHeight="1" thickBot="1" x14ac:dyDescent="0.25">
      <c r="B266" s="72" t="s">
        <v>629</v>
      </c>
      <c r="C266" s="246" t="s">
        <v>774</v>
      </c>
      <c r="D266" s="246"/>
      <c r="E266" s="304" t="s">
        <v>1185</v>
      </c>
      <c r="F266" s="338" t="s">
        <v>470</v>
      </c>
      <c r="G266" s="342">
        <v>1778721</v>
      </c>
      <c r="H266" s="346"/>
    </row>
    <row r="267" spans="2:8" x14ac:dyDescent="0.2">
      <c r="B267" s="72" t="s">
        <v>630</v>
      </c>
      <c r="C267" s="246" t="s">
        <v>709</v>
      </c>
      <c r="D267" s="246"/>
      <c r="E267" s="304" t="s">
        <v>1186</v>
      </c>
      <c r="F267" s="347"/>
      <c r="G267" s="338" t="s">
        <v>470</v>
      </c>
      <c r="H267" s="339">
        <v>1776757</v>
      </c>
    </row>
    <row r="268" spans="2:8" x14ac:dyDescent="0.2">
      <c r="B268" s="68">
        <v>21</v>
      </c>
      <c r="C268" s="255" t="s">
        <v>350</v>
      </c>
      <c r="D268" s="255"/>
      <c r="E268" s="391"/>
      <c r="F268" s="344"/>
      <c r="G268" s="346"/>
      <c r="H268" s="349"/>
    </row>
    <row r="269" spans="2:8" x14ac:dyDescent="0.2">
      <c r="B269" s="72" t="s">
        <v>631</v>
      </c>
      <c r="C269" s="261" t="s">
        <v>759</v>
      </c>
      <c r="D269" s="261"/>
      <c r="E269" s="413" t="s">
        <v>1187</v>
      </c>
      <c r="F269" s="413"/>
      <c r="G269" s="339" t="s">
        <v>65</v>
      </c>
      <c r="H269" s="346"/>
    </row>
    <row r="270" spans="2:8" x14ac:dyDescent="0.2">
      <c r="B270" s="72"/>
      <c r="C270" s="243"/>
      <c r="D270" s="243"/>
      <c r="E270" s="413"/>
      <c r="F270" s="413"/>
      <c r="G270" s="346"/>
      <c r="H270" s="346"/>
    </row>
    <row r="271" spans="2:8" x14ac:dyDescent="0.2">
      <c r="B271" s="72" t="s">
        <v>632</v>
      </c>
      <c r="C271" s="246" t="s">
        <v>837</v>
      </c>
      <c r="D271" s="246"/>
      <c r="E271" s="265" t="s">
        <v>1188</v>
      </c>
      <c r="F271" s="339" t="s">
        <v>436</v>
      </c>
      <c r="G271" s="346"/>
      <c r="H271" s="346"/>
    </row>
    <row r="272" spans="2:8" x14ac:dyDescent="0.2">
      <c r="B272" s="72" t="s">
        <v>633</v>
      </c>
      <c r="C272" s="246" t="s">
        <v>838</v>
      </c>
      <c r="D272" s="246"/>
      <c r="E272" s="265" t="s">
        <v>1189</v>
      </c>
      <c r="F272" s="339" t="s">
        <v>435</v>
      </c>
      <c r="G272" s="346"/>
      <c r="H272" s="346"/>
    </row>
    <row r="273" spans="2:8" x14ac:dyDescent="0.2">
      <c r="B273" s="72" t="s">
        <v>634</v>
      </c>
      <c r="C273" s="256" t="s">
        <v>694</v>
      </c>
      <c r="D273" s="256"/>
      <c r="E273" s="265" t="s">
        <v>1190</v>
      </c>
      <c r="F273" s="339" t="s">
        <v>437</v>
      </c>
      <c r="G273" s="346"/>
      <c r="H273" s="346"/>
    </row>
    <row r="274" spans="2:8" x14ac:dyDescent="0.2">
      <c r="B274" s="72" t="s">
        <v>635</v>
      </c>
      <c r="C274" s="256" t="s">
        <v>695</v>
      </c>
      <c r="D274" s="256"/>
      <c r="E274" s="265" t="s">
        <v>1191</v>
      </c>
      <c r="F274" s="339" t="s">
        <v>438</v>
      </c>
      <c r="G274" s="346"/>
      <c r="H274" s="346"/>
    </row>
    <row r="275" spans="2:8" ht="13.5" thickBot="1" x14ac:dyDescent="0.25">
      <c r="B275" s="72" t="s">
        <v>636</v>
      </c>
      <c r="C275" s="246" t="s">
        <v>917</v>
      </c>
      <c r="D275" s="246"/>
      <c r="E275" s="265" t="s">
        <v>1192</v>
      </c>
      <c r="F275" s="342" t="s">
        <v>907</v>
      </c>
    </row>
    <row r="276" spans="2:8" ht="14.25" customHeight="1" thickBot="1" x14ac:dyDescent="0.25">
      <c r="B276" s="72" t="s">
        <v>637</v>
      </c>
      <c r="C276" s="246" t="s">
        <v>701</v>
      </c>
      <c r="D276" s="415" t="s">
        <v>1193</v>
      </c>
      <c r="E276" s="415"/>
      <c r="F276" s="338" t="s">
        <v>470</v>
      </c>
      <c r="G276" s="342" t="s">
        <v>439</v>
      </c>
      <c r="H276" s="346"/>
    </row>
    <row r="277" spans="2:8" ht="14.25" customHeight="1" x14ac:dyDescent="0.2">
      <c r="B277" s="72" t="s">
        <v>939</v>
      </c>
      <c r="C277" s="262" t="s">
        <v>708</v>
      </c>
      <c r="D277" s="263"/>
      <c r="E277" s="278" t="s">
        <v>1194</v>
      </c>
      <c r="F277" s="350"/>
      <c r="G277" s="338" t="s">
        <v>470</v>
      </c>
      <c r="H277" s="339" t="s">
        <v>38</v>
      </c>
    </row>
    <row r="278" spans="2:8" ht="14.25" customHeight="1" x14ac:dyDescent="0.2">
      <c r="B278" s="68">
        <v>22</v>
      </c>
      <c r="C278" s="255" t="s">
        <v>351</v>
      </c>
      <c r="D278" s="255"/>
      <c r="E278" s="391"/>
      <c r="F278" s="354"/>
      <c r="G278" s="355"/>
      <c r="H278" s="346"/>
    </row>
    <row r="279" spans="2:8" x14ac:dyDescent="0.2">
      <c r="B279" s="72" t="s">
        <v>638</v>
      </c>
      <c r="C279" s="246" t="s">
        <v>759</v>
      </c>
      <c r="D279" s="246"/>
      <c r="E279" s="414" t="s">
        <v>1195</v>
      </c>
      <c r="F279" s="414"/>
      <c r="G279" s="339">
        <v>1777409</v>
      </c>
      <c r="H279" s="346"/>
    </row>
    <row r="280" spans="2:8" x14ac:dyDescent="0.2">
      <c r="B280" s="72"/>
      <c r="C280" s="43"/>
      <c r="D280" s="43"/>
      <c r="E280" s="414"/>
      <c r="F280" s="414"/>
    </row>
    <row r="281" spans="2:8" x14ac:dyDescent="0.2">
      <c r="B281" s="72" t="s">
        <v>639</v>
      </c>
      <c r="C281" s="246" t="s">
        <v>837</v>
      </c>
      <c r="D281" s="246"/>
      <c r="E281" s="265" t="s">
        <v>1196</v>
      </c>
      <c r="F281" s="339">
        <v>1778753</v>
      </c>
    </row>
    <row r="282" spans="2:8" x14ac:dyDescent="0.2">
      <c r="B282" s="72" t="s">
        <v>640</v>
      </c>
      <c r="C282" s="246" t="s">
        <v>838</v>
      </c>
      <c r="D282" s="246"/>
      <c r="E282" s="265" t="s">
        <v>1197</v>
      </c>
      <c r="F282" s="339">
        <v>1778752</v>
      </c>
    </row>
    <row r="283" spans="2:8" x14ac:dyDescent="0.2">
      <c r="B283" s="72" t="s">
        <v>641</v>
      </c>
      <c r="C283" s="246" t="s">
        <v>702</v>
      </c>
      <c r="D283" s="246"/>
      <c r="E283" s="265" t="s">
        <v>1198</v>
      </c>
      <c r="F283" s="339">
        <v>1778754</v>
      </c>
    </row>
    <row r="284" spans="2:8" x14ac:dyDescent="0.2">
      <c r="B284" s="72" t="s">
        <v>642</v>
      </c>
      <c r="C284" s="246" t="s">
        <v>703</v>
      </c>
      <c r="D284" s="246"/>
      <c r="E284" s="265" t="s">
        <v>1199</v>
      </c>
      <c r="F284" s="339">
        <v>1778755</v>
      </c>
    </row>
    <row r="285" spans="2:8" ht="13.5" thickBot="1" x14ac:dyDescent="0.25">
      <c r="B285" s="72" t="s">
        <v>643</v>
      </c>
      <c r="C285" s="246" t="s">
        <v>917</v>
      </c>
      <c r="D285" s="246"/>
      <c r="E285" s="265" t="s">
        <v>1200</v>
      </c>
      <c r="F285" s="342">
        <v>1779147</v>
      </c>
    </row>
    <row r="286" spans="2:8" ht="14.25" customHeight="1" thickBot="1" x14ac:dyDescent="0.25">
      <c r="B286" s="72" t="s">
        <v>644</v>
      </c>
      <c r="C286" s="246" t="s">
        <v>701</v>
      </c>
      <c r="D286" s="415" t="s">
        <v>1201</v>
      </c>
      <c r="E286" s="415"/>
      <c r="F286" s="338" t="s">
        <v>470</v>
      </c>
      <c r="G286" s="356">
        <v>1778756</v>
      </c>
    </row>
    <row r="287" spans="2:8" ht="14.45" customHeight="1" x14ac:dyDescent="0.2">
      <c r="B287" s="72" t="s">
        <v>940</v>
      </c>
      <c r="C287" s="258" t="s">
        <v>775</v>
      </c>
      <c r="D287" s="258"/>
      <c r="E287" s="280" t="s">
        <v>1202</v>
      </c>
      <c r="F287" s="357"/>
      <c r="G287" s="338" t="s">
        <v>470</v>
      </c>
      <c r="H287" s="358">
        <v>1776742</v>
      </c>
    </row>
    <row r="288" spans="2:8" ht="14.45" customHeight="1" x14ac:dyDescent="0.2">
      <c r="B288" s="68">
        <v>23</v>
      </c>
      <c r="C288" s="255" t="s">
        <v>352</v>
      </c>
      <c r="D288" s="255"/>
      <c r="E288" s="391"/>
      <c r="F288" s="359"/>
    </row>
    <row r="289" spans="2:8" x14ac:dyDescent="0.2">
      <c r="B289" s="72" t="s">
        <v>645</v>
      </c>
      <c r="C289" s="246" t="s">
        <v>837</v>
      </c>
      <c r="D289" s="246"/>
      <c r="E289" s="324"/>
      <c r="F289" s="305" t="s">
        <v>1203</v>
      </c>
      <c r="G289" s="358">
        <v>1778740</v>
      </c>
    </row>
    <row r="290" spans="2:8" x14ac:dyDescent="0.2">
      <c r="B290" s="72" t="s">
        <v>646</v>
      </c>
      <c r="C290" s="246" t="s">
        <v>838</v>
      </c>
      <c r="D290" s="246"/>
      <c r="E290" s="324"/>
      <c r="F290" s="305" t="s">
        <v>1204</v>
      </c>
      <c r="G290" s="358">
        <v>1778739</v>
      </c>
    </row>
    <row r="291" spans="2:8" x14ac:dyDescent="0.2">
      <c r="B291" s="72" t="s">
        <v>647</v>
      </c>
      <c r="C291" s="256" t="s">
        <v>694</v>
      </c>
      <c r="D291" s="256"/>
      <c r="E291" s="324"/>
      <c r="F291" s="305" t="s">
        <v>1205</v>
      </c>
      <c r="G291" s="358">
        <v>1778745</v>
      </c>
    </row>
    <row r="292" spans="2:8" ht="13.5" thickBot="1" x14ac:dyDescent="0.25">
      <c r="B292" s="72" t="s">
        <v>648</v>
      </c>
      <c r="C292" s="268" t="s">
        <v>704</v>
      </c>
      <c r="D292" s="268"/>
      <c r="E292" s="324"/>
      <c r="F292" s="305" t="s">
        <v>1206</v>
      </c>
      <c r="G292" s="356">
        <v>1778746</v>
      </c>
    </row>
    <row r="293" spans="2:8" ht="14.45" customHeight="1" x14ac:dyDescent="0.2">
      <c r="B293" s="72" t="s">
        <v>649</v>
      </c>
      <c r="C293" s="258" t="s">
        <v>710</v>
      </c>
      <c r="D293" s="258"/>
      <c r="E293" s="324"/>
      <c r="F293" s="279" t="s">
        <v>1207</v>
      </c>
      <c r="G293" s="338" t="s">
        <v>470</v>
      </c>
      <c r="H293" s="358">
        <v>1776743</v>
      </c>
    </row>
    <row r="294" spans="2:8" s="12" customFormat="1" x14ac:dyDescent="0.2">
      <c r="B294" s="68">
        <v>24</v>
      </c>
      <c r="C294" s="255" t="s">
        <v>353</v>
      </c>
      <c r="D294" s="255"/>
      <c r="E294" s="391"/>
      <c r="F294" s="359"/>
      <c r="G294" s="361"/>
      <c r="H294" s="362"/>
    </row>
    <row r="295" spans="2:8" x14ac:dyDescent="0.2">
      <c r="B295" s="72" t="s">
        <v>650</v>
      </c>
      <c r="C295" s="246" t="s">
        <v>837</v>
      </c>
      <c r="D295" s="246"/>
      <c r="E295" s="324"/>
      <c r="F295" s="306" t="s">
        <v>1208</v>
      </c>
      <c r="G295" s="358">
        <v>1778747</v>
      </c>
    </row>
    <row r="296" spans="2:8" x14ac:dyDescent="0.2">
      <c r="B296" s="72" t="s">
        <v>651</v>
      </c>
      <c r="C296" s="246" t="s">
        <v>838</v>
      </c>
      <c r="D296" s="246"/>
      <c r="E296" s="324"/>
      <c r="F296" s="306" t="s">
        <v>1209</v>
      </c>
      <c r="G296" s="358">
        <v>1778715</v>
      </c>
    </row>
    <row r="297" spans="2:8" x14ac:dyDescent="0.2">
      <c r="B297" s="72" t="s">
        <v>652</v>
      </c>
      <c r="C297" s="256" t="s">
        <v>694</v>
      </c>
      <c r="D297" s="256"/>
      <c r="E297" s="324"/>
      <c r="F297" s="306" t="s">
        <v>1210</v>
      </c>
      <c r="G297" s="358">
        <v>1778750</v>
      </c>
    </row>
    <row r="298" spans="2:8" ht="13.5" thickBot="1" x14ac:dyDescent="0.25">
      <c r="B298" s="72" t="s">
        <v>653</v>
      </c>
      <c r="C298" s="268" t="s">
        <v>704</v>
      </c>
      <c r="D298" s="268"/>
      <c r="E298" s="324"/>
      <c r="F298" s="306" t="s">
        <v>1211</v>
      </c>
      <c r="G298" s="356">
        <v>1778751</v>
      </c>
    </row>
    <row r="299" spans="2:8" ht="14.45" customHeight="1" x14ac:dyDescent="0.2">
      <c r="B299" s="72" t="s">
        <v>654</v>
      </c>
      <c r="C299" s="262" t="s">
        <v>711</v>
      </c>
      <c r="D299" s="262"/>
      <c r="E299" s="324"/>
      <c r="F299" s="279" t="s">
        <v>1212</v>
      </c>
      <c r="G299" s="338" t="s">
        <v>470</v>
      </c>
      <c r="H299" s="358">
        <v>1776744</v>
      </c>
    </row>
    <row r="300" spans="2:8" ht="14.45" customHeight="1" x14ac:dyDescent="0.2">
      <c r="B300" s="68">
        <v>25</v>
      </c>
      <c r="C300" s="270" t="s">
        <v>354</v>
      </c>
      <c r="D300" s="270"/>
      <c r="E300" s="384"/>
      <c r="F300" s="363"/>
    </row>
    <row r="301" spans="2:8" x14ac:dyDescent="0.2">
      <c r="B301" s="72" t="s">
        <v>655</v>
      </c>
      <c r="C301" s="256" t="s">
        <v>705</v>
      </c>
      <c r="D301" s="256"/>
      <c r="E301" s="279" t="s">
        <v>1213</v>
      </c>
      <c r="G301" s="358" t="s">
        <v>456</v>
      </c>
    </row>
    <row r="302" spans="2:8" x14ac:dyDescent="0.2">
      <c r="B302" s="72" t="s">
        <v>656</v>
      </c>
      <c r="C302" s="246" t="s">
        <v>837</v>
      </c>
      <c r="D302" s="246"/>
      <c r="E302" s="307" t="s">
        <v>1214</v>
      </c>
      <c r="F302" s="339" t="s">
        <v>403</v>
      </c>
    </row>
    <row r="303" spans="2:8" x14ac:dyDescent="0.2">
      <c r="B303" s="72" t="s">
        <v>657</v>
      </c>
      <c r="C303" s="246" t="s">
        <v>838</v>
      </c>
      <c r="D303" s="246"/>
      <c r="E303" s="307" t="s">
        <v>1215</v>
      </c>
      <c r="F303" s="339" t="s">
        <v>402</v>
      </c>
    </row>
    <row r="304" spans="2:8" x14ac:dyDescent="0.2">
      <c r="B304" s="72" t="s">
        <v>658</v>
      </c>
      <c r="C304" s="256" t="s">
        <v>694</v>
      </c>
      <c r="D304" s="308"/>
      <c r="E304" s="307" t="s">
        <v>1216</v>
      </c>
      <c r="F304" s="339" t="s">
        <v>404</v>
      </c>
    </row>
    <row r="305" spans="2:8" ht="13.5" thickBot="1" x14ac:dyDescent="0.25">
      <c r="B305" s="72" t="s">
        <v>659</v>
      </c>
      <c r="C305" s="256" t="s">
        <v>695</v>
      </c>
      <c r="D305" s="308"/>
      <c r="E305" s="307" t="s">
        <v>1217</v>
      </c>
      <c r="F305" s="342" t="s">
        <v>405</v>
      </c>
    </row>
    <row r="306" spans="2:8" ht="14.45" customHeight="1" thickBot="1" x14ac:dyDescent="0.25">
      <c r="B306" s="72" t="s">
        <v>660</v>
      </c>
      <c r="C306" s="256" t="s">
        <v>706</v>
      </c>
      <c r="D306" s="256"/>
      <c r="E306" s="279" t="s">
        <v>1218</v>
      </c>
      <c r="F306" s="338" t="s">
        <v>470</v>
      </c>
      <c r="G306" s="342" t="s">
        <v>407</v>
      </c>
    </row>
    <row r="307" spans="2:8" x14ac:dyDescent="0.2">
      <c r="B307" s="72" t="s">
        <v>661</v>
      </c>
      <c r="C307" s="258" t="s">
        <v>712</v>
      </c>
      <c r="D307" s="257"/>
      <c r="E307" s="309" t="s">
        <v>1219</v>
      </c>
      <c r="F307" s="350"/>
      <c r="G307" s="338" t="s">
        <v>470</v>
      </c>
      <c r="H307" s="339" t="s">
        <v>40</v>
      </c>
    </row>
    <row r="308" spans="2:8" x14ac:dyDescent="0.2">
      <c r="B308" s="271">
        <v>26</v>
      </c>
      <c r="C308" s="272" t="s">
        <v>688</v>
      </c>
      <c r="D308" s="272"/>
      <c r="E308" s="393"/>
      <c r="F308" s="364"/>
    </row>
    <row r="309" spans="2:8" x14ac:dyDescent="0.2">
      <c r="B309" s="44" t="s">
        <v>682</v>
      </c>
      <c r="C309" s="310" t="s">
        <v>793</v>
      </c>
      <c r="D309" s="311" t="s">
        <v>1220</v>
      </c>
      <c r="H309" s="339" t="s">
        <v>463</v>
      </c>
    </row>
    <row r="310" spans="2:8" x14ac:dyDescent="0.2">
      <c r="C310" s="310" t="s">
        <v>794</v>
      </c>
      <c r="D310" s="311" t="s">
        <v>1221</v>
      </c>
    </row>
    <row r="311" spans="2:8" s="43" customFormat="1" x14ac:dyDescent="0.25">
      <c r="B311" s="253" t="s">
        <v>839</v>
      </c>
      <c r="C311" s="273"/>
      <c r="D311" s="273"/>
      <c r="E311" s="394"/>
      <c r="F311" s="314"/>
      <c r="G311" s="314"/>
      <c r="H311" s="314"/>
    </row>
    <row r="312" spans="2:8" x14ac:dyDescent="0.2">
      <c r="C312" s="274"/>
      <c r="D312" s="274"/>
      <c r="E312" s="324"/>
    </row>
    <row r="313" spans="2:8" s="9" customFormat="1" ht="14.45" customHeight="1" x14ac:dyDescent="0.25">
      <c r="B313" s="68">
        <v>27</v>
      </c>
      <c r="C313" s="255" t="s">
        <v>714</v>
      </c>
      <c r="D313" s="255"/>
      <c r="E313" s="282"/>
      <c r="F313" s="365"/>
      <c r="G313" s="366"/>
      <c r="H313" s="366"/>
    </row>
    <row r="314" spans="2:8" s="300" customFormat="1" ht="14.45" customHeight="1" x14ac:dyDescent="0.2">
      <c r="B314" s="44" t="s">
        <v>662</v>
      </c>
      <c r="C314" s="258" t="s">
        <v>781</v>
      </c>
      <c r="E314" s="395" t="s">
        <v>1222</v>
      </c>
      <c r="F314" s="336" t="s">
        <v>862</v>
      </c>
      <c r="G314" s="397"/>
      <c r="H314" s="397"/>
    </row>
    <row r="315" spans="2:8" s="300" customFormat="1" ht="14.45" customHeight="1" thickBot="1" x14ac:dyDescent="0.25">
      <c r="B315" s="44" t="s">
        <v>880</v>
      </c>
      <c r="C315" s="258" t="s">
        <v>971</v>
      </c>
      <c r="E315" s="395" t="s">
        <v>1223</v>
      </c>
      <c r="F315" s="337" t="s">
        <v>864</v>
      </c>
      <c r="G315" s="397"/>
      <c r="H315" s="397"/>
    </row>
    <row r="316" spans="2:8" s="16" customFormat="1" ht="14.45" customHeight="1" x14ac:dyDescent="0.25">
      <c r="B316" s="44" t="s">
        <v>881</v>
      </c>
      <c r="C316" s="258" t="s">
        <v>888</v>
      </c>
      <c r="D316" s="275"/>
      <c r="E316" s="395" t="s">
        <v>1224</v>
      </c>
      <c r="F316" s="338" t="s">
        <v>470</v>
      </c>
      <c r="G316" s="339" t="s">
        <v>138</v>
      </c>
      <c r="H316" s="367"/>
    </row>
    <row r="317" spans="2:8" s="9" customFormat="1" ht="14.45" customHeight="1" x14ac:dyDescent="0.25">
      <c r="B317" s="68">
        <v>28</v>
      </c>
      <c r="C317" s="255" t="s">
        <v>715</v>
      </c>
      <c r="D317" s="255"/>
      <c r="E317" s="282"/>
      <c r="F317" s="365"/>
      <c r="G317" s="366"/>
      <c r="H317" s="366"/>
    </row>
    <row r="318" spans="2:8" s="300" customFormat="1" ht="14.45" customHeight="1" x14ac:dyDescent="0.2">
      <c r="B318" s="44" t="s">
        <v>663</v>
      </c>
      <c r="C318" s="258" t="s">
        <v>781</v>
      </c>
      <c r="E318" s="395" t="s">
        <v>1225</v>
      </c>
      <c r="F318" s="336">
        <v>1778897</v>
      </c>
      <c r="G318" s="397"/>
      <c r="H318" s="397"/>
    </row>
    <row r="319" spans="2:8" s="300" customFormat="1" ht="14.45" customHeight="1" thickBot="1" x14ac:dyDescent="0.25">
      <c r="B319" s="44" t="s">
        <v>882</v>
      </c>
      <c r="C319" s="258" t="s">
        <v>971</v>
      </c>
      <c r="E319" s="395" t="s">
        <v>1226</v>
      </c>
      <c r="F319" s="337">
        <v>1778898</v>
      </c>
      <c r="G319" s="397"/>
      <c r="H319" s="397"/>
    </row>
    <row r="320" spans="2:8" s="9" customFormat="1" ht="14.45" customHeight="1" x14ac:dyDescent="0.25">
      <c r="B320" s="44" t="s">
        <v>883</v>
      </c>
      <c r="C320" s="258" t="s">
        <v>889</v>
      </c>
      <c r="D320" s="275"/>
      <c r="E320" s="395" t="s">
        <v>1227</v>
      </c>
      <c r="F320" s="338" t="s">
        <v>470</v>
      </c>
      <c r="G320" s="339">
        <v>1776748</v>
      </c>
      <c r="H320" s="366"/>
    </row>
    <row r="321" spans="2:8" s="16" customFormat="1" ht="14.45" customHeight="1" x14ac:dyDescent="0.25">
      <c r="B321" s="68">
        <v>29</v>
      </c>
      <c r="C321" s="255" t="s">
        <v>713</v>
      </c>
      <c r="D321" s="259"/>
      <c r="E321" s="282"/>
      <c r="F321" s="365"/>
      <c r="G321" s="367"/>
      <c r="H321" s="367"/>
    </row>
    <row r="322" spans="2:8" s="300" customFormat="1" ht="14.45" customHeight="1" x14ac:dyDescent="0.2">
      <c r="B322" s="44" t="s">
        <v>664</v>
      </c>
      <c r="C322" s="258" t="s">
        <v>781</v>
      </c>
      <c r="E322" s="395" t="s">
        <v>1228</v>
      </c>
      <c r="F322" s="336" t="s">
        <v>866</v>
      </c>
      <c r="G322" s="397"/>
      <c r="H322" s="397"/>
    </row>
    <row r="323" spans="2:8" s="300" customFormat="1" ht="14.45" customHeight="1" thickBot="1" x14ac:dyDescent="0.25">
      <c r="B323" s="44" t="s">
        <v>884</v>
      </c>
      <c r="C323" s="258" t="s">
        <v>971</v>
      </c>
      <c r="E323" s="395" t="s">
        <v>1229</v>
      </c>
      <c r="F323" s="337" t="s">
        <v>868</v>
      </c>
      <c r="G323" s="397"/>
      <c r="H323" s="397"/>
    </row>
    <row r="324" spans="2:8" s="9" customFormat="1" ht="14.45" customHeight="1" x14ac:dyDescent="0.25">
      <c r="B324" s="44" t="s">
        <v>885</v>
      </c>
      <c r="C324" s="258" t="s">
        <v>890</v>
      </c>
      <c r="D324" s="275"/>
      <c r="E324" s="395" t="s">
        <v>1230</v>
      </c>
      <c r="F324" s="338" t="s">
        <v>470</v>
      </c>
      <c r="G324" s="339" t="s">
        <v>140</v>
      </c>
      <c r="H324" s="366"/>
    </row>
    <row r="325" spans="2:8" s="9" customFormat="1" ht="14.45" customHeight="1" x14ac:dyDescent="0.25">
      <c r="B325" s="68">
        <v>30</v>
      </c>
      <c r="C325" s="259" t="s">
        <v>716</v>
      </c>
      <c r="D325" s="259"/>
      <c r="E325" s="282"/>
      <c r="F325" s="365"/>
      <c r="G325" s="366"/>
      <c r="H325" s="366"/>
    </row>
    <row r="326" spans="2:8" s="300" customFormat="1" ht="14.45" customHeight="1" x14ac:dyDescent="0.2">
      <c r="B326" s="44" t="s">
        <v>665</v>
      </c>
      <c r="C326" s="258" t="s">
        <v>781</v>
      </c>
      <c r="E326" s="395" t="s">
        <v>1231</v>
      </c>
      <c r="F326" s="336">
        <v>1778901</v>
      </c>
      <c r="G326" s="397"/>
      <c r="H326" s="397"/>
    </row>
    <row r="327" spans="2:8" s="300" customFormat="1" ht="14.45" customHeight="1" thickBot="1" x14ac:dyDescent="0.25">
      <c r="B327" s="44" t="s">
        <v>886</v>
      </c>
      <c r="C327" s="258" t="s">
        <v>971</v>
      </c>
      <c r="E327" s="395" t="s">
        <v>1232</v>
      </c>
      <c r="F327" s="337">
        <v>1778902</v>
      </c>
      <c r="G327" s="397"/>
      <c r="H327" s="397"/>
    </row>
    <row r="328" spans="2:8" x14ac:dyDescent="0.2">
      <c r="B328" s="44" t="s">
        <v>887</v>
      </c>
      <c r="C328" s="258" t="s">
        <v>891</v>
      </c>
      <c r="E328" s="395" t="s">
        <v>1233</v>
      </c>
      <c r="F328" s="338" t="s">
        <v>470</v>
      </c>
      <c r="G328" s="339">
        <v>1776750</v>
      </c>
    </row>
    <row r="329" spans="2:8" x14ac:dyDescent="0.2">
      <c r="B329" s="276">
        <v>31</v>
      </c>
      <c r="C329" s="272" t="s">
        <v>690</v>
      </c>
      <c r="D329" s="272"/>
      <c r="E329" s="284"/>
      <c r="F329" s="312"/>
    </row>
    <row r="330" spans="2:8" x14ac:dyDescent="0.2">
      <c r="B330" s="44" t="s">
        <v>666</v>
      </c>
      <c r="E330" s="324"/>
      <c r="F330" s="283" t="s">
        <v>1234</v>
      </c>
      <c r="H330" s="339" t="s">
        <v>467</v>
      </c>
    </row>
    <row r="331" spans="2:8" x14ac:dyDescent="0.2">
      <c r="B331" s="65"/>
      <c r="E331" s="324"/>
    </row>
    <row r="332" spans="2:8" s="43" customFormat="1" x14ac:dyDescent="0.25">
      <c r="B332" s="253" t="s">
        <v>683</v>
      </c>
      <c r="C332" s="254"/>
      <c r="D332" s="254"/>
      <c r="E332" s="394"/>
      <c r="F332" s="314"/>
      <c r="G332" s="314"/>
      <c r="H332" s="314"/>
    </row>
    <row r="333" spans="2:8" x14ac:dyDescent="0.2">
      <c r="B333" s="65"/>
      <c r="E333" s="324"/>
    </row>
    <row r="334" spans="2:8" s="9" customFormat="1" x14ac:dyDescent="0.25">
      <c r="B334" s="68">
        <v>32</v>
      </c>
      <c r="C334" s="255" t="s">
        <v>840</v>
      </c>
      <c r="D334" s="255"/>
      <c r="E334" s="282"/>
      <c r="F334" s="315"/>
      <c r="G334" s="315"/>
      <c r="H334" s="366"/>
    </row>
    <row r="335" spans="2:8" s="55" customFormat="1" x14ac:dyDescent="0.25">
      <c r="B335" s="76" t="s">
        <v>667</v>
      </c>
      <c r="C335" s="287" t="s">
        <v>966</v>
      </c>
      <c r="D335" s="287"/>
      <c r="E335" s="353"/>
      <c r="F335" s="283" t="s">
        <v>1235</v>
      </c>
      <c r="G335" s="373"/>
      <c r="H335" s="339">
        <v>1778848</v>
      </c>
    </row>
    <row r="336" spans="2:8" x14ac:dyDescent="0.2">
      <c r="B336" s="44" t="s">
        <v>668</v>
      </c>
      <c r="C336" s="3" t="s">
        <v>683</v>
      </c>
      <c r="E336" s="324"/>
      <c r="F336" s="285" t="s">
        <v>1236</v>
      </c>
      <c r="G336" s="338"/>
      <c r="H336" s="339">
        <v>1778847</v>
      </c>
    </row>
  </sheetData>
  <autoFilter ref="A1:H255" xr:uid="{00000000-0001-0000-0100-000000000000}"/>
  <mergeCells count="4">
    <mergeCell ref="E279:F280"/>
    <mergeCell ref="E269:F270"/>
    <mergeCell ref="D276:E276"/>
    <mergeCell ref="D286:E286"/>
  </mergeCells>
  <pageMargins left="0.25" right="0.25" top="0.75" bottom="0.75" header="0.3" footer="0.3"/>
  <pageSetup paperSize="9" scale="90" orientation="portrait" r:id="rId1"/>
  <headerFooter>
    <oddHeader>&amp;L&amp;F</oddHeader>
    <oddFooter>&amp;L&amp;A&amp;RPagina &amp;P van &amp;N</oddFooter>
  </headerFooter>
  <rowBreaks count="6" manualBreakCount="6">
    <brk id="39" min="1" max="7" man="1"/>
    <brk id="85" min="1" max="7" man="1"/>
    <brk id="141" min="1" max="7" man="1"/>
    <brk id="193" min="1" max="7" man="1"/>
    <brk id="231" min="1" max="7" man="1"/>
    <brk id="287" min="1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A0F3E-B26D-4F0D-BA2F-D2460402C1DA}">
  <sheetPr>
    <outlinePr applyStyles="1"/>
  </sheetPr>
  <dimension ref="A1:H763"/>
  <sheetViews>
    <sheetView showGridLines="0" tabSelected="1" zoomScaleNormal="100" zoomScaleSheetLayoutView="140" workbookViewId="0">
      <selection activeCell="C3" sqref="C3"/>
    </sheetView>
  </sheetViews>
  <sheetFormatPr defaultColWidth="9.140625" defaultRowHeight="12.75" outlineLevelRow="1" x14ac:dyDescent="0.2"/>
  <cols>
    <col min="1" max="1" width="1.7109375" style="3" customWidth="1"/>
    <col min="2" max="2" width="4.5703125" style="45" customWidth="1"/>
    <col min="3" max="3" width="27.28515625" style="3" customWidth="1"/>
    <col min="4" max="4" width="13.140625" style="3" customWidth="1"/>
    <col min="5" max="5" width="14.85546875" style="3" customWidth="1"/>
    <col min="6" max="8" width="14.42578125" style="3" customWidth="1"/>
    <col min="9" max="16384" width="9.140625" style="3"/>
  </cols>
  <sheetData>
    <row r="1" spans="2:8" ht="16.5" thickBot="1" x14ac:dyDescent="0.3">
      <c r="B1" s="288"/>
      <c r="C1" s="227" t="s">
        <v>342</v>
      </c>
      <c r="D1" s="228"/>
      <c r="E1" s="228" t="s">
        <v>331</v>
      </c>
      <c r="F1" s="228"/>
      <c r="G1" s="289"/>
      <c r="H1" s="289" t="s">
        <v>460</v>
      </c>
    </row>
    <row r="2" spans="2:8" ht="14.45" customHeight="1" x14ac:dyDescent="0.2">
      <c r="B2" s="290"/>
      <c r="C2" s="231" t="s">
        <v>445</v>
      </c>
      <c r="D2" s="231"/>
      <c r="E2" s="231"/>
      <c r="F2" s="231"/>
      <c r="G2" s="232"/>
      <c r="H2" s="232"/>
    </row>
    <row r="3" spans="2:8" ht="14.45" customHeight="1" x14ac:dyDescent="0.2">
      <c r="B3" s="291"/>
      <c r="C3" s="234" t="s">
        <v>444</v>
      </c>
      <c r="D3" s="234"/>
      <c r="E3" s="234"/>
      <c r="F3" s="234"/>
      <c r="G3" s="235"/>
      <c r="H3" s="235"/>
    </row>
    <row r="4" spans="2:8" ht="14.45" customHeight="1" x14ac:dyDescent="0.2">
      <c r="B4" s="291"/>
      <c r="C4" s="234" t="s">
        <v>967</v>
      </c>
      <c r="D4" s="234"/>
      <c r="E4" s="234"/>
      <c r="F4" s="234"/>
      <c r="G4" s="235"/>
      <c r="H4" s="235"/>
    </row>
    <row r="5" spans="2:8" x14ac:dyDescent="0.2">
      <c r="E5" s="313"/>
      <c r="F5" s="313"/>
      <c r="G5" s="313"/>
      <c r="H5" s="313"/>
    </row>
    <row r="6" spans="2:8" x14ac:dyDescent="0.2">
      <c r="B6" s="44"/>
      <c r="C6" s="227" t="s">
        <v>717</v>
      </c>
      <c r="D6" s="227"/>
      <c r="E6" s="313"/>
      <c r="F6" s="313"/>
      <c r="G6" s="313"/>
      <c r="H6" s="313"/>
    </row>
    <row r="7" spans="2:8" x14ac:dyDescent="0.2">
      <c r="B7" s="44"/>
      <c r="C7" s="3" t="s">
        <v>719</v>
      </c>
      <c r="E7" s="313"/>
      <c r="F7" s="322">
        <v>625821</v>
      </c>
      <c r="G7" s="313"/>
      <c r="H7" s="313"/>
    </row>
    <row r="8" spans="2:8" x14ac:dyDescent="0.2">
      <c r="B8" s="44"/>
      <c r="C8" s="3" t="s">
        <v>720</v>
      </c>
      <c r="E8" s="313"/>
      <c r="F8" s="322">
        <v>625822</v>
      </c>
      <c r="G8" s="313"/>
      <c r="H8" s="313"/>
    </row>
    <row r="9" spans="2:8" x14ac:dyDescent="0.2">
      <c r="B9" s="44"/>
      <c r="C9" s="3" t="s">
        <v>721</v>
      </c>
      <c r="E9" s="313"/>
      <c r="F9" s="322">
        <v>625823</v>
      </c>
      <c r="G9" s="313"/>
      <c r="H9" s="313"/>
    </row>
    <row r="10" spans="2:8" x14ac:dyDescent="0.2">
      <c r="B10" s="44"/>
      <c r="C10" s="3" t="s">
        <v>722</v>
      </c>
      <c r="E10" s="313"/>
      <c r="F10" s="322">
        <v>507554</v>
      </c>
      <c r="G10" s="313"/>
      <c r="H10" s="313"/>
    </row>
    <row r="11" spans="2:8" x14ac:dyDescent="0.2">
      <c r="B11" s="44"/>
      <c r="C11" s="3" t="s">
        <v>723</v>
      </c>
      <c r="E11" s="313"/>
      <c r="F11" s="322">
        <v>507555</v>
      </c>
      <c r="G11" s="313"/>
      <c r="H11" s="313"/>
    </row>
    <row r="12" spans="2:8" x14ac:dyDescent="0.2">
      <c r="B12" s="3"/>
      <c r="E12" s="313"/>
      <c r="F12" s="313"/>
      <c r="G12" s="313"/>
      <c r="H12" s="313"/>
    </row>
    <row r="13" spans="2:8" x14ac:dyDescent="0.2">
      <c r="B13" s="3"/>
      <c r="C13" s="227" t="s">
        <v>718</v>
      </c>
      <c r="D13" s="227"/>
      <c r="E13" s="313"/>
      <c r="F13" s="313"/>
      <c r="G13" s="313"/>
      <c r="H13" s="313"/>
    </row>
    <row r="14" spans="2:8" x14ac:dyDescent="0.2">
      <c r="B14" s="44"/>
      <c r="C14" s="3" t="s">
        <v>727</v>
      </c>
      <c r="E14" s="313"/>
      <c r="F14" s="322">
        <v>507563</v>
      </c>
      <c r="G14" s="313"/>
      <c r="H14" s="313"/>
    </row>
    <row r="15" spans="2:8" x14ac:dyDescent="0.2">
      <c r="B15" s="3"/>
      <c r="E15" s="313"/>
      <c r="F15" s="313"/>
      <c r="G15" s="313"/>
      <c r="H15" s="313"/>
    </row>
    <row r="16" spans="2:8" x14ac:dyDescent="0.2">
      <c r="B16" s="3"/>
      <c r="C16" s="227" t="s">
        <v>724</v>
      </c>
      <c r="D16" s="227"/>
      <c r="E16" s="313"/>
      <c r="F16" s="313"/>
      <c r="G16" s="313"/>
      <c r="H16" s="313"/>
    </row>
    <row r="17" spans="1:8" x14ac:dyDescent="0.2">
      <c r="B17" s="44"/>
      <c r="C17" s="3" t="s">
        <v>8</v>
      </c>
      <c r="E17" s="313"/>
      <c r="F17" s="322">
        <v>117274</v>
      </c>
      <c r="G17" s="313"/>
      <c r="H17" s="313"/>
    </row>
    <row r="18" spans="1:8" x14ac:dyDescent="0.2">
      <c r="B18" s="44"/>
      <c r="E18" s="313"/>
      <c r="F18" s="313"/>
      <c r="G18" s="313"/>
      <c r="H18" s="313"/>
    </row>
    <row r="19" spans="1:8" x14ac:dyDescent="0.2">
      <c r="C19" s="227" t="s">
        <v>0</v>
      </c>
      <c r="D19" s="227"/>
      <c r="E19" s="313"/>
      <c r="F19" s="313"/>
      <c r="G19" s="313"/>
      <c r="H19" s="313"/>
    </row>
    <row r="20" spans="1:8" x14ac:dyDescent="0.2">
      <c r="C20" s="3" t="s">
        <v>1</v>
      </c>
      <c r="E20" s="313"/>
      <c r="F20" s="322">
        <v>507547</v>
      </c>
      <c r="G20" s="313"/>
      <c r="H20" s="313"/>
    </row>
    <row r="21" spans="1:8" x14ac:dyDescent="0.2">
      <c r="C21" s="3" t="s">
        <v>2</v>
      </c>
      <c r="E21" s="324" t="s">
        <v>315</v>
      </c>
      <c r="F21" s="323" t="s">
        <v>34</v>
      </c>
      <c r="G21" s="313"/>
      <c r="H21" s="313"/>
    </row>
    <row r="22" spans="1:8" x14ac:dyDescent="0.2">
      <c r="E22" s="313"/>
      <c r="F22" s="313"/>
      <c r="G22" s="313"/>
      <c r="H22" s="313"/>
    </row>
    <row r="23" spans="1:8" s="14" customFormat="1" x14ac:dyDescent="0.2">
      <c r="A23" s="3"/>
      <c r="B23" s="45"/>
      <c r="C23" s="227" t="s">
        <v>158</v>
      </c>
      <c r="D23" s="227"/>
      <c r="E23" s="313"/>
      <c r="F23" s="313"/>
      <c r="G23" s="313"/>
      <c r="H23" s="313"/>
    </row>
    <row r="24" spans="1:8" s="14" customFormat="1" x14ac:dyDescent="0.2">
      <c r="A24" s="3"/>
      <c r="B24" s="45"/>
      <c r="C24" s="3" t="s">
        <v>11</v>
      </c>
      <c r="D24" s="3"/>
      <c r="E24" s="313"/>
      <c r="F24" s="322">
        <v>507560</v>
      </c>
      <c r="G24" s="313"/>
      <c r="H24" s="313"/>
    </row>
    <row r="25" spans="1:8" s="14" customFormat="1" x14ac:dyDescent="0.2">
      <c r="A25" s="3"/>
      <c r="B25" s="45"/>
      <c r="C25" s="3" t="s">
        <v>12</v>
      </c>
      <c r="D25" s="3"/>
      <c r="E25" s="313"/>
      <c r="F25" s="322">
        <v>625818</v>
      </c>
      <c r="G25" s="313"/>
      <c r="H25" s="313"/>
    </row>
    <row r="26" spans="1:8" s="14" customFormat="1" x14ac:dyDescent="0.2">
      <c r="A26" s="3"/>
      <c r="B26" s="45"/>
      <c r="C26" s="3" t="s">
        <v>13</v>
      </c>
      <c r="D26" s="3"/>
      <c r="E26" s="313"/>
      <c r="F26" s="322">
        <v>625819</v>
      </c>
      <c r="G26" s="313"/>
      <c r="H26" s="313"/>
    </row>
    <row r="27" spans="1:8" s="14" customFormat="1" x14ac:dyDescent="0.2">
      <c r="A27" s="3"/>
      <c r="B27" s="45"/>
      <c r="C27" s="3" t="s">
        <v>14</v>
      </c>
      <c r="D27" s="3"/>
      <c r="E27" s="313"/>
      <c r="F27" s="322">
        <v>625820</v>
      </c>
      <c r="G27" s="313"/>
      <c r="H27" s="313"/>
    </row>
    <row r="28" spans="1:8" s="14" customFormat="1" x14ac:dyDescent="0.2">
      <c r="A28" s="3"/>
      <c r="B28" s="45"/>
      <c r="C28" s="3" t="s">
        <v>15</v>
      </c>
      <c r="D28" s="3"/>
      <c r="E28" s="313"/>
      <c r="F28" s="322">
        <v>520169</v>
      </c>
      <c r="G28" s="313"/>
      <c r="H28" s="313"/>
    </row>
    <row r="29" spans="1:8" x14ac:dyDescent="0.2">
      <c r="B29" s="44"/>
      <c r="C29" s="292" t="s">
        <v>461</v>
      </c>
      <c r="D29" s="227"/>
      <c r="E29" s="313"/>
      <c r="F29" s="313"/>
      <c r="G29" s="313"/>
      <c r="H29" s="313"/>
    </row>
    <row r="30" spans="1:8" x14ac:dyDescent="0.2">
      <c r="B30" s="44"/>
      <c r="C30" s="293" t="s">
        <v>725</v>
      </c>
      <c r="E30" s="310" t="s">
        <v>9</v>
      </c>
      <c r="F30" s="323" t="s">
        <v>36</v>
      </c>
      <c r="G30" s="313"/>
      <c r="H30" s="313"/>
    </row>
    <row r="31" spans="1:8" x14ac:dyDescent="0.2">
      <c r="B31" s="44"/>
      <c r="E31" s="310" t="s">
        <v>10</v>
      </c>
      <c r="F31" s="323" t="s">
        <v>37</v>
      </c>
      <c r="G31" s="313"/>
      <c r="H31" s="313"/>
    </row>
    <row r="32" spans="1:8" x14ac:dyDescent="0.2">
      <c r="E32" s="313"/>
      <c r="F32" s="313"/>
      <c r="G32" s="313"/>
      <c r="H32" s="313"/>
    </row>
    <row r="33" spans="1:8" s="14" customFormat="1" x14ac:dyDescent="0.2">
      <c r="A33" s="3"/>
      <c r="B33" s="45"/>
      <c r="C33" s="227" t="s">
        <v>157</v>
      </c>
      <c r="D33" s="227"/>
      <c r="E33" s="313"/>
      <c r="F33" s="313"/>
      <c r="G33" s="313"/>
      <c r="H33" s="313"/>
    </row>
    <row r="34" spans="1:8" s="14" customFormat="1" x14ac:dyDescent="0.2">
      <c r="A34" s="3"/>
      <c r="B34" s="45"/>
      <c r="C34" s="3" t="s">
        <v>4</v>
      </c>
      <c r="D34" s="3"/>
      <c r="E34" s="313"/>
      <c r="F34" s="322">
        <v>507545</v>
      </c>
      <c r="G34" s="313"/>
      <c r="H34" s="313"/>
    </row>
    <row r="35" spans="1:8" s="14" customFormat="1" x14ac:dyDescent="0.2">
      <c r="A35" s="3"/>
      <c r="B35" s="45"/>
      <c r="C35" s="3" t="s">
        <v>5</v>
      </c>
      <c r="D35" s="3"/>
      <c r="E35" s="313"/>
      <c r="F35" s="405">
        <v>643973</v>
      </c>
      <c r="G35" s="313"/>
      <c r="H35" s="313"/>
    </row>
    <row r="36" spans="1:8" s="14" customFormat="1" x14ac:dyDescent="0.2">
      <c r="A36" s="3"/>
      <c r="B36" s="45"/>
      <c r="C36" s="3" t="s">
        <v>6</v>
      </c>
      <c r="D36" s="3"/>
      <c r="E36" s="313"/>
      <c r="F36" s="405">
        <v>643974</v>
      </c>
      <c r="G36" s="313"/>
      <c r="H36" s="313"/>
    </row>
    <row r="37" spans="1:8" s="14" customFormat="1" x14ac:dyDescent="0.2">
      <c r="A37" s="3"/>
      <c r="B37" s="45"/>
      <c r="C37" s="3" t="s">
        <v>7</v>
      </c>
      <c r="D37" s="3"/>
      <c r="E37" s="313"/>
      <c r="F37" s="322">
        <v>643975</v>
      </c>
      <c r="G37" s="313"/>
      <c r="H37" s="313"/>
    </row>
    <row r="38" spans="1:8" x14ac:dyDescent="0.2">
      <c r="E38" s="313"/>
      <c r="F38" s="313"/>
      <c r="G38" s="313"/>
      <c r="H38" s="313"/>
    </row>
    <row r="39" spans="1:8" x14ac:dyDescent="0.2">
      <c r="B39" s="239">
        <v>1</v>
      </c>
      <c r="C39" s="240" t="s">
        <v>24</v>
      </c>
      <c r="D39" s="240"/>
      <c r="E39" s="326"/>
      <c r="F39" s="325"/>
      <c r="G39" s="326" t="s">
        <v>67</v>
      </c>
      <c r="H39" s="325">
        <v>99</v>
      </c>
    </row>
    <row r="40" spans="1:8" ht="12" customHeight="1" x14ac:dyDescent="0.2">
      <c r="B40" s="44"/>
      <c r="C40" s="317"/>
      <c r="D40" s="241"/>
      <c r="E40" s="324"/>
      <c r="F40" s="313"/>
      <c r="G40" s="313"/>
      <c r="H40" s="313"/>
    </row>
    <row r="41" spans="1:8" x14ac:dyDescent="0.2">
      <c r="B41" s="44"/>
      <c r="E41" s="324"/>
      <c r="F41" s="327" t="s">
        <v>72</v>
      </c>
      <c r="G41" s="327" t="s">
        <v>73</v>
      </c>
      <c r="H41" s="327" t="s">
        <v>74</v>
      </c>
    </row>
    <row r="42" spans="1:8" x14ac:dyDescent="0.2">
      <c r="B42" s="44" t="s">
        <v>471</v>
      </c>
      <c r="C42" s="3" t="s">
        <v>760</v>
      </c>
      <c r="E42" s="310" t="s">
        <v>9</v>
      </c>
      <c r="F42" s="328" t="s">
        <v>68</v>
      </c>
      <c r="G42" s="328" t="s">
        <v>1140</v>
      </c>
      <c r="H42" s="328" t="s">
        <v>1140</v>
      </c>
    </row>
    <row r="43" spans="1:8" x14ac:dyDescent="0.2">
      <c r="B43" s="44"/>
      <c r="E43" s="310" t="s">
        <v>10</v>
      </c>
      <c r="F43" s="328" t="s">
        <v>69</v>
      </c>
      <c r="G43" s="328" t="s">
        <v>1140</v>
      </c>
      <c r="H43" s="328" t="s">
        <v>1140</v>
      </c>
    </row>
    <row r="44" spans="1:8" x14ac:dyDescent="0.2">
      <c r="B44" s="44"/>
      <c r="C44" s="245" t="s">
        <v>761</v>
      </c>
      <c r="D44" s="245"/>
      <c r="E44" s="324"/>
      <c r="F44" s="313"/>
      <c r="G44" s="313"/>
      <c r="H44" s="313"/>
    </row>
    <row r="45" spans="1:8" x14ac:dyDescent="0.2">
      <c r="B45" s="44" t="s">
        <v>472</v>
      </c>
      <c r="C45" s="3" t="s">
        <v>762</v>
      </c>
      <c r="E45" s="324"/>
      <c r="F45" s="322" t="s">
        <v>75</v>
      </c>
      <c r="G45" s="322" t="s">
        <v>1140</v>
      </c>
      <c r="H45" s="322" t="s">
        <v>1140</v>
      </c>
    </row>
    <row r="46" spans="1:8" x14ac:dyDescent="0.2">
      <c r="B46" s="44" t="s">
        <v>473</v>
      </c>
      <c r="C46" s="3" t="s">
        <v>763</v>
      </c>
      <c r="E46" s="324"/>
      <c r="F46" s="322" t="s">
        <v>76</v>
      </c>
      <c r="G46" s="322" t="s">
        <v>1140</v>
      </c>
      <c r="H46" s="322" t="s">
        <v>1140</v>
      </c>
    </row>
    <row r="47" spans="1:8" x14ac:dyDescent="0.2">
      <c r="B47" s="44" t="s">
        <v>474</v>
      </c>
      <c r="C47" s="3" t="s">
        <v>764</v>
      </c>
      <c r="E47" s="324"/>
      <c r="F47" s="322" t="s">
        <v>77</v>
      </c>
      <c r="G47" s="322" t="s">
        <v>1140</v>
      </c>
      <c r="H47" s="322" t="s">
        <v>1140</v>
      </c>
    </row>
    <row r="48" spans="1:8" x14ac:dyDescent="0.2">
      <c r="B48" s="44" t="s">
        <v>817</v>
      </c>
      <c r="C48" s="3" t="s">
        <v>765</v>
      </c>
      <c r="E48" s="324"/>
      <c r="F48" s="322" t="s">
        <v>78</v>
      </c>
      <c r="G48" s="322" t="s">
        <v>1140</v>
      </c>
      <c r="H48" s="322" t="s">
        <v>1140</v>
      </c>
    </row>
    <row r="49" spans="2:8" x14ac:dyDescent="0.2">
      <c r="B49" s="44" t="s">
        <v>818</v>
      </c>
      <c r="C49" s="3" t="s">
        <v>766</v>
      </c>
      <c r="E49" s="324"/>
      <c r="F49" s="322" t="s">
        <v>79</v>
      </c>
      <c r="G49" s="322" t="s">
        <v>1140</v>
      </c>
      <c r="H49" s="322" t="s">
        <v>1140</v>
      </c>
    </row>
    <row r="50" spans="2:8" x14ac:dyDescent="0.2">
      <c r="B50" s="44" t="s">
        <v>819</v>
      </c>
      <c r="C50" s="3" t="s">
        <v>767</v>
      </c>
      <c r="E50" s="324"/>
      <c r="F50" s="322" t="s">
        <v>80</v>
      </c>
      <c r="G50" s="322" t="s">
        <v>1140</v>
      </c>
      <c r="H50" s="322" t="s">
        <v>1140</v>
      </c>
    </row>
    <row r="51" spans="2:8" x14ac:dyDescent="0.2">
      <c r="B51" s="65"/>
      <c r="E51" s="324"/>
      <c r="F51" s="313"/>
      <c r="G51" s="313"/>
      <c r="H51" s="313"/>
    </row>
    <row r="52" spans="2:8" x14ac:dyDescent="0.2">
      <c r="B52" s="44" t="s">
        <v>820</v>
      </c>
      <c r="C52" s="3" t="s">
        <v>870</v>
      </c>
      <c r="E52" s="310"/>
      <c r="F52" s="323" t="s">
        <v>908</v>
      </c>
      <c r="G52" s="323" t="s">
        <v>1140</v>
      </c>
      <c r="H52" s="323" t="s">
        <v>1140</v>
      </c>
    </row>
    <row r="53" spans="2:8" x14ac:dyDescent="0.2">
      <c r="B53" s="65"/>
      <c r="E53" s="324"/>
      <c r="F53" s="313"/>
      <c r="G53" s="313"/>
      <c r="H53" s="313"/>
    </row>
    <row r="54" spans="2:8" x14ac:dyDescent="0.2">
      <c r="B54" s="44"/>
      <c r="C54" s="245" t="s">
        <v>330</v>
      </c>
      <c r="D54" s="245"/>
      <c r="E54" s="324"/>
      <c r="F54" s="313"/>
      <c r="G54" s="313"/>
      <c r="H54" s="313"/>
    </row>
    <row r="55" spans="2:8" x14ac:dyDescent="0.2">
      <c r="B55" s="44" t="s">
        <v>821</v>
      </c>
      <c r="C55" s="246" t="s">
        <v>340</v>
      </c>
      <c r="D55" s="246"/>
      <c r="E55" s="310"/>
      <c r="F55" s="323" t="s">
        <v>358</v>
      </c>
      <c r="G55" s="323" t="s">
        <v>1140</v>
      </c>
      <c r="H55" s="323" t="s">
        <v>1140</v>
      </c>
    </row>
    <row r="56" spans="2:8" x14ac:dyDescent="0.2">
      <c r="B56" s="44" t="s">
        <v>942</v>
      </c>
      <c r="C56" s="246" t="s">
        <v>341</v>
      </c>
      <c r="D56" s="246"/>
      <c r="E56" s="310"/>
      <c r="F56" s="323" t="s">
        <v>359</v>
      </c>
      <c r="G56" s="323" t="s">
        <v>1140</v>
      </c>
      <c r="H56" s="323" t="s">
        <v>1140</v>
      </c>
    </row>
    <row r="57" spans="2:8" x14ac:dyDescent="0.2">
      <c r="B57" s="44" t="s">
        <v>943</v>
      </c>
      <c r="C57" s="246" t="s">
        <v>812</v>
      </c>
      <c r="D57" s="246"/>
      <c r="E57" s="310" t="s">
        <v>18</v>
      </c>
      <c r="F57" s="322" t="s">
        <v>442</v>
      </c>
      <c r="G57" s="322" t="s">
        <v>1140</v>
      </c>
      <c r="H57" s="322" t="s">
        <v>1140</v>
      </c>
    </row>
    <row r="58" spans="2:8" x14ac:dyDescent="0.2">
      <c r="B58" s="44" t="s">
        <v>822</v>
      </c>
      <c r="C58" s="246" t="s">
        <v>813</v>
      </c>
      <c r="D58" s="246"/>
      <c r="E58" s="310" t="s">
        <v>18</v>
      </c>
      <c r="F58" s="322" t="s">
        <v>443</v>
      </c>
      <c r="G58" s="322" t="s">
        <v>1140</v>
      </c>
      <c r="H58" s="322" t="s">
        <v>1140</v>
      </c>
    </row>
    <row r="59" spans="2:8" x14ac:dyDescent="0.2">
      <c r="B59" s="65"/>
      <c r="E59" s="324"/>
      <c r="F59" s="313"/>
      <c r="G59" s="313"/>
      <c r="H59" s="313"/>
    </row>
    <row r="60" spans="2:8" x14ac:dyDescent="0.2">
      <c r="B60" s="44"/>
      <c r="C60" s="250" t="s">
        <v>814</v>
      </c>
      <c r="D60" s="250"/>
      <c r="E60" s="324"/>
      <c r="F60" s="313"/>
      <c r="G60" s="313"/>
      <c r="H60" s="313"/>
    </row>
    <row r="61" spans="2:8" outlineLevel="1" x14ac:dyDescent="0.2">
      <c r="B61" s="44" t="s">
        <v>823</v>
      </c>
      <c r="C61" s="3" t="s">
        <v>743</v>
      </c>
      <c r="E61" s="310"/>
      <c r="F61" s="323" t="s">
        <v>450</v>
      </c>
      <c r="G61" s="323" t="s">
        <v>1140</v>
      </c>
      <c r="H61" s="323" t="s">
        <v>1140</v>
      </c>
    </row>
    <row r="62" spans="2:8" outlineLevel="1" x14ac:dyDescent="0.2">
      <c r="B62" s="44" t="s">
        <v>920</v>
      </c>
      <c r="C62" s="3" t="s">
        <v>744</v>
      </c>
      <c r="E62" s="310"/>
      <c r="F62" s="323" t="s">
        <v>334</v>
      </c>
      <c r="G62" s="323"/>
      <c r="H62" s="323"/>
    </row>
    <row r="63" spans="2:8" outlineLevel="1" x14ac:dyDescent="0.2">
      <c r="B63" s="44" t="s">
        <v>921</v>
      </c>
      <c r="C63" s="3" t="s">
        <v>788</v>
      </c>
      <c r="E63" s="310"/>
      <c r="F63" s="323" t="s">
        <v>335</v>
      </c>
      <c r="G63" s="323"/>
      <c r="H63" s="323"/>
    </row>
    <row r="64" spans="2:8" s="252" customFormat="1" x14ac:dyDescent="0.2">
      <c r="B64" s="251" t="s">
        <v>922</v>
      </c>
      <c r="C64" s="294" t="s">
        <v>414</v>
      </c>
      <c r="D64" s="294"/>
      <c r="E64" s="381"/>
      <c r="F64" s="323" t="s">
        <v>70</v>
      </c>
      <c r="G64" s="332" t="s">
        <v>1140</v>
      </c>
      <c r="H64" s="332" t="s">
        <v>1140</v>
      </c>
    </row>
    <row r="65" spans="2:8" s="298" customFormat="1" ht="15" x14ac:dyDescent="0.25">
      <c r="B65" s="295"/>
      <c r="C65" s="296" t="s">
        <v>454</v>
      </c>
      <c r="D65" s="297"/>
      <c r="E65" s="400"/>
      <c r="F65" s="331"/>
      <c r="G65" s="331"/>
      <c r="H65" s="331"/>
    </row>
    <row r="66" spans="2:8" outlineLevel="1" x14ac:dyDescent="0.2">
      <c r="B66" s="44" t="s">
        <v>923</v>
      </c>
      <c r="C66" s="3" t="s">
        <v>743</v>
      </c>
      <c r="E66" s="310"/>
      <c r="F66" s="323" t="s">
        <v>451</v>
      </c>
      <c r="G66" s="323" t="s">
        <v>1140</v>
      </c>
      <c r="H66" s="323" t="s">
        <v>1140</v>
      </c>
    </row>
    <row r="67" spans="2:8" outlineLevel="1" x14ac:dyDescent="0.2">
      <c r="B67" s="44" t="s">
        <v>924</v>
      </c>
      <c r="C67" s="3" t="s">
        <v>744</v>
      </c>
      <c r="E67" s="310"/>
      <c r="F67" s="323" t="s">
        <v>361</v>
      </c>
      <c r="G67" s="323" t="s">
        <v>1140</v>
      </c>
      <c r="H67" s="323" t="s">
        <v>1140</v>
      </c>
    </row>
    <row r="68" spans="2:8" outlineLevel="1" x14ac:dyDescent="0.2">
      <c r="B68" s="44" t="s">
        <v>925</v>
      </c>
      <c r="C68" s="3" t="s">
        <v>788</v>
      </c>
      <c r="E68" s="310"/>
      <c r="F68" s="323" t="s">
        <v>365</v>
      </c>
      <c r="G68" s="323" t="s">
        <v>1140</v>
      </c>
      <c r="H68" s="323" t="s">
        <v>1140</v>
      </c>
    </row>
    <row r="69" spans="2:8" s="252" customFormat="1" x14ac:dyDescent="0.2">
      <c r="B69" s="44" t="s">
        <v>926</v>
      </c>
      <c r="C69" s="294" t="s">
        <v>414</v>
      </c>
      <c r="D69" s="294"/>
      <c r="E69" s="381"/>
      <c r="F69" s="332" t="s">
        <v>162</v>
      </c>
      <c r="G69" s="332" t="s">
        <v>1140</v>
      </c>
      <c r="H69" s="332" t="s">
        <v>1140</v>
      </c>
    </row>
    <row r="70" spans="2:8" x14ac:dyDescent="0.2">
      <c r="B70" s="44"/>
      <c r="C70" s="250" t="s">
        <v>455</v>
      </c>
      <c r="D70" s="250"/>
      <c r="E70" s="310"/>
      <c r="F70" s="313"/>
      <c r="G70" s="313"/>
      <c r="H70" s="313"/>
    </row>
    <row r="71" spans="2:8" outlineLevel="1" x14ac:dyDescent="0.2">
      <c r="B71" s="44" t="s">
        <v>927</v>
      </c>
      <c r="C71" s="3" t="s">
        <v>743</v>
      </c>
      <c r="E71" s="310"/>
      <c r="F71" s="323" t="s">
        <v>452</v>
      </c>
      <c r="G71" s="323" t="s">
        <v>1140</v>
      </c>
      <c r="H71" s="323" t="s">
        <v>1140</v>
      </c>
    </row>
    <row r="72" spans="2:8" outlineLevel="1" x14ac:dyDescent="0.2">
      <c r="B72" s="44" t="s">
        <v>928</v>
      </c>
      <c r="C72" s="3" t="s">
        <v>744</v>
      </c>
      <c r="E72" s="310"/>
      <c r="F72" s="323" t="s">
        <v>363</v>
      </c>
      <c r="G72" s="323" t="s">
        <v>1140</v>
      </c>
      <c r="H72" s="323" t="s">
        <v>1140</v>
      </c>
    </row>
    <row r="73" spans="2:8" outlineLevel="1" x14ac:dyDescent="0.2">
      <c r="B73" s="44" t="s">
        <v>929</v>
      </c>
      <c r="C73" s="3" t="s">
        <v>788</v>
      </c>
      <c r="E73" s="310"/>
      <c r="F73" s="323" t="s">
        <v>367</v>
      </c>
      <c r="G73" s="323" t="s">
        <v>1140</v>
      </c>
      <c r="H73" s="323" t="s">
        <v>1140</v>
      </c>
    </row>
    <row r="74" spans="2:8" s="252" customFormat="1" x14ac:dyDescent="0.2">
      <c r="B74" s="44" t="s">
        <v>930</v>
      </c>
      <c r="C74" s="294" t="s">
        <v>414</v>
      </c>
      <c r="D74" s="294"/>
      <c r="E74" s="381"/>
      <c r="F74" s="332" t="s">
        <v>164</v>
      </c>
      <c r="G74" s="332" t="s">
        <v>1140</v>
      </c>
      <c r="H74" s="332" t="s">
        <v>1140</v>
      </c>
    </row>
    <row r="75" spans="2:8" x14ac:dyDescent="0.2">
      <c r="B75" s="44"/>
      <c r="C75" s="250" t="s">
        <v>815</v>
      </c>
      <c r="D75" s="250"/>
      <c r="E75" s="310"/>
      <c r="F75" s="313"/>
      <c r="G75" s="313"/>
      <c r="H75" s="313"/>
    </row>
    <row r="76" spans="2:8" outlineLevel="1" x14ac:dyDescent="0.2">
      <c r="B76" s="44" t="s">
        <v>931</v>
      </c>
      <c r="C76" s="3" t="s">
        <v>743</v>
      </c>
      <c r="E76" s="310"/>
      <c r="F76" s="323" t="s">
        <v>453</v>
      </c>
      <c r="G76" s="323" t="s">
        <v>1140</v>
      </c>
      <c r="H76" s="323" t="s">
        <v>1140</v>
      </c>
    </row>
    <row r="77" spans="2:8" outlineLevel="1" x14ac:dyDescent="0.2">
      <c r="B77" s="44" t="s">
        <v>932</v>
      </c>
      <c r="C77" s="3" t="s">
        <v>744</v>
      </c>
      <c r="E77" s="310"/>
      <c r="F77" s="323" t="s">
        <v>338</v>
      </c>
      <c r="G77" s="323" t="s">
        <v>1140</v>
      </c>
      <c r="H77" s="323" t="s">
        <v>1140</v>
      </c>
    </row>
    <row r="78" spans="2:8" outlineLevel="1" x14ac:dyDescent="0.2">
      <c r="B78" s="44" t="s">
        <v>933</v>
      </c>
      <c r="C78" s="3" t="s">
        <v>788</v>
      </c>
      <c r="E78" s="310"/>
      <c r="F78" s="323" t="s">
        <v>339</v>
      </c>
      <c r="G78" s="323" t="s">
        <v>1140</v>
      </c>
      <c r="H78" s="323" t="s">
        <v>1140</v>
      </c>
    </row>
    <row r="79" spans="2:8" s="252" customFormat="1" x14ac:dyDescent="0.2">
      <c r="B79" s="251" t="s">
        <v>934</v>
      </c>
      <c r="C79" s="294" t="s">
        <v>414</v>
      </c>
      <c r="D79" s="294"/>
      <c r="E79" s="381"/>
      <c r="F79" s="332" t="s">
        <v>166</v>
      </c>
      <c r="G79" s="332" t="s">
        <v>1140</v>
      </c>
      <c r="H79" s="332" t="s">
        <v>1140</v>
      </c>
    </row>
    <row r="80" spans="2:8" x14ac:dyDescent="0.2">
      <c r="B80" s="44"/>
      <c r="E80" s="310"/>
      <c r="F80" s="313"/>
      <c r="G80" s="313"/>
      <c r="H80" s="313"/>
    </row>
    <row r="81" spans="2:8" outlineLevel="1" x14ac:dyDescent="0.2">
      <c r="B81" s="3"/>
      <c r="E81" s="313"/>
      <c r="F81" s="313"/>
      <c r="G81" s="313"/>
      <c r="H81" s="313"/>
    </row>
    <row r="82" spans="2:8" outlineLevel="1" x14ac:dyDescent="0.2">
      <c r="B82" s="44" t="s">
        <v>935</v>
      </c>
      <c r="C82" s="3" t="s">
        <v>900</v>
      </c>
      <c r="E82" s="310"/>
      <c r="F82" s="323" t="s">
        <v>909</v>
      </c>
      <c r="G82" s="323" t="s">
        <v>1140</v>
      </c>
      <c r="H82" s="323" t="s">
        <v>1140</v>
      </c>
    </row>
    <row r="83" spans="2:8" s="298" customFormat="1" ht="15" x14ac:dyDescent="0.25">
      <c r="B83" s="251" t="s">
        <v>824</v>
      </c>
      <c r="C83" s="252" t="s">
        <v>901</v>
      </c>
      <c r="D83" s="252"/>
      <c r="E83" s="381"/>
      <c r="F83" s="323" t="s">
        <v>905</v>
      </c>
      <c r="G83" s="332" t="s">
        <v>1140</v>
      </c>
      <c r="H83" s="332" t="s">
        <v>1140</v>
      </c>
    </row>
    <row r="84" spans="2:8" s="299" customFormat="1" ht="14.25" x14ac:dyDescent="0.2">
      <c r="E84" s="313"/>
      <c r="F84" s="313"/>
      <c r="G84" s="313"/>
      <c r="H84" s="313"/>
    </row>
    <row r="85" spans="2:8" x14ac:dyDescent="0.2">
      <c r="B85" s="44"/>
      <c r="C85" s="245" t="s">
        <v>356</v>
      </c>
      <c r="D85" s="245"/>
      <c r="E85" s="310"/>
      <c r="F85" s="313"/>
      <c r="G85" s="313"/>
      <c r="H85" s="313"/>
    </row>
    <row r="86" spans="2:8" x14ac:dyDescent="0.2">
      <c r="B86" s="44" t="s">
        <v>825</v>
      </c>
      <c r="C86" s="3" t="s">
        <v>749</v>
      </c>
      <c r="E86" s="310"/>
      <c r="F86" s="322" t="s">
        <v>81</v>
      </c>
      <c r="G86" s="322" t="s">
        <v>1140</v>
      </c>
      <c r="H86" s="322" t="s">
        <v>1140</v>
      </c>
    </row>
    <row r="87" spans="2:8" x14ac:dyDescent="0.2">
      <c r="B87" s="44" t="s">
        <v>826</v>
      </c>
      <c r="C87" s="3" t="s">
        <v>750</v>
      </c>
      <c r="E87" s="310"/>
      <c r="F87" s="333" t="s">
        <v>83</v>
      </c>
      <c r="G87" s="333" t="s">
        <v>1140</v>
      </c>
      <c r="H87" s="333" t="s">
        <v>1140</v>
      </c>
    </row>
    <row r="88" spans="2:8" x14ac:dyDescent="0.2">
      <c r="B88" s="44" t="s">
        <v>827</v>
      </c>
      <c r="C88" s="3" t="s">
        <v>751</v>
      </c>
      <c r="E88" s="310"/>
      <c r="F88" s="322" t="s">
        <v>84</v>
      </c>
      <c r="G88" s="322" t="s">
        <v>1140</v>
      </c>
      <c r="H88" s="322" t="s">
        <v>1140</v>
      </c>
    </row>
    <row r="89" spans="2:8" x14ac:dyDescent="0.2">
      <c r="B89" s="44" t="s">
        <v>828</v>
      </c>
      <c r="C89" s="3" t="s">
        <v>752</v>
      </c>
      <c r="E89" s="310"/>
      <c r="F89" s="323" t="s">
        <v>86</v>
      </c>
      <c r="G89" s="323" t="s">
        <v>1140</v>
      </c>
      <c r="H89" s="323" t="s">
        <v>1140</v>
      </c>
    </row>
    <row r="90" spans="2:8" x14ac:dyDescent="0.2">
      <c r="B90" s="44" t="s">
        <v>829</v>
      </c>
      <c r="C90" s="3" t="s">
        <v>753</v>
      </c>
      <c r="E90" s="310"/>
      <c r="F90" s="322" t="s">
        <v>87</v>
      </c>
      <c r="G90" s="322" t="s">
        <v>1140</v>
      </c>
      <c r="H90" s="322" t="s">
        <v>1140</v>
      </c>
    </row>
    <row r="91" spans="2:8" x14ac:dyDescent="0.2">
      <c r="B91" s="44" t="s">
        <v>830</v>
      </c>
      <c r="C91" s="3" t="s">
        <v>754</v>
      </c>
      <c r="E91" s="310"/>
      <c r="F91" s="323" t="s">
        <v>89</v>
      </c>
      <c r="G91" s="323" t="s">
        <v>1140</v>
      </c>
      <c r="H91" s="323" t="s">
        <v>1140</v>
      </c>
    </row>
    <row r="92" spans="2:8" x14ac:dyDescent="0.2">
      <c r="B92" s="44" t="s">
        <v>831</v>
      </c>
      <c r="C92" s="3" t="s">
        <v>755</v>
      </c>
      <c r="E92" s="310"/>
      <c r="F92" s="322" t="s">
        <v>90</v>
      </c>
      <c r="G92" s="322" t="s">
        <v>1140</v>
      </c>
      <c r="H92" s="322" t="s">
        <v>1140</v>
      </c>
    </row>
    <row r="93" spans="2:8" x14ac:dyDescent="0.2">
      <c r="B93" s="44" t="s">
        <v>832</v>
      </c>
      <c r="C93" s="3" t="s">
        <v>756</v>
      </c>
      <c r="E93" s="310"/>
      <c r="F93" s="323" t="s">
        <v>92</v>
      </c>
      <c r="G93" s="323" t="s">
        <v>1140</v>
      </c>
      <c r="H93" s="323" t="s">
        <v>1140</v>
      </c>
    </row>
    <row r="94" spans="2:8" x14ac:dyDescent="0.2">
      <c r="B94" s="44" t="s">
        <v>833</v>
      </c>
      <c r="C94" s="3" t="s">
        <v>757</v>
      </c>
      <c r="E94" s="310"/>
      <c r="F94" s="322" t="s">
        <v>93</v>
      </c>
      <c r="G94" s="322" t="s">
        <v>1140</v>
      </c>
      <c r="H94" s="322" t="s">
        <v>1140</v>
      </c>
    </row>
    <row r="95" spans="2:8" x14ac:dyDescent="0.2">
      <c r="B95" s="44" t="s">
        <v>834</v>
      </c>
      <c r="C95" s="3" t="s">
        <v>758</v>
      </c>
      <c r="E95" s="310"/>
      <c r="F95" s="323" t="s">
        <v>95</v>
      </c>
      <c r="G95" s="323" t="s">
        <v>1140</v>
      </c>
      <c r="H95" s="323" t="s">
        <v>1140</v>
      </c>
    </row>
    <row r="96" spans="2:8" x14ac:dyDescent="0.2">
      <c r="B96" s="44"/>
      <c r="E96" s="310"/>
      <c r="F96" s="313"/>
      <c r="G96" s="313"/>
      <c r="H96" s="313"/>
    </row>
    <row r="97" spans="2:8" x14ac:dyDescent="0.2">
      <c r="B97" s="239">
        <v>2</v>
      </c>
      <c r="C97" s="240" t="s">
        <v>28</v>
      </c>
      <c r="D97" s="240"/>
      <c r="E97" s="326"/>
      <c r="F97" s="325"/>
      <c r="G97" s="326" t="s">
        <v>67</v>
      </c>
      <c r="H97" s="325">
        <v>99</v>
      </c>
    </row>
    <row r="98" spans="2:8" x14ac:dyDescent="0.2">
      <c r="B98" s="44"/>
      <c r="C98" s="241"/>
      <c r="D98" s="241"/>
      <c r="E98" s="324"/>
      <c r="F98" s="313"/>
      <c r="G98" s="313"/>
      <c r="H98" s="313"/>
    </row>
    <row r="99" spans="2:8" x14ac:dyDescent="0.2">
      <c r="B99" s="44"/>
      <c r="E99" s="324"/>
      <c r="F99" s="327" t="s">
        <v>72</v>
      </c>
      <c r="G99" s="327" t="s">
        <v>73</v>
      </c>
      <c r="H99" s="327" t="s">
        <v>74</v>
      </c>
    </row>
    <row r="100" spans="2:8" x14ac:dyDescent="0.2">
      <c r="B100" s="44" t="s">
        <v>475</v>
      </c>
      <c r="C100" s="3" t="s">
        <v>160</v>
      </c>
      <c r="E100" s="324"/>
      <c r="F100" s="322" t="s">
        <v>117</v>
      </c>
      <c r="G100" s="322" t="s">
        <v>1140</v>
      </c>
      <c r="H100" s="322" t="s">
        <v>1140</v>
      </c>
    </row>
    <row r="101" spans="2:8" x14ac:dyDescent="0.2">
      <c r="B101" s="44" t="s">
        <v>476</v>
      </c>
      <c r="C101" s="3" t="s">
        <v>730</v>
      </c>
      <c r="E101" s="310"/>
      <c r="F101" s="322" t="s">
        <v>119</v>
      </c>
      <c r="G101" s="322" t="s">
        <v>1140</v>
      </c>
      <c r="H101" s="322" t="s">
        <v>1140</v>
      </c>
    </row>
    <row r="102" spans="2:8" x14ac:dyDescent="0.2">
      <c r="B102" s="44" t="s">
        <v>477</v>
      </c>
      <c r="C102" s="3" t="s">
        <v>777</v>
      </c>
      <c r="E102" s="310"/>
      <c r="F102" s="322" t="s">
        <v>121</v>
      </c>
      <c r="G102" s="322" t="s">
        <v>1140</v>
      </c>
      <c r="H102" s="322" t="s">
        <v>1140</v>
      </c>
    </row>
    <row r="103" spans="2:8" x14ac:dyDescent="0.2">
      <c r="B103" s="44" t="s">
        <v>478</v>
      </c>
      <c r="C103" s="3" t="s">
        <v>778</v>
      </c>
      <c r="E103" s="310"/>
      <c r="F103" s="322" t="s">
        <v>123</v>
      </c>
      <c r="G103" s="322" t="s">
        <v>1140</v>
      </c>
      <c r="H103" s="322" t="s">
        <v>1140</v>
      </c>
    </row>
    <row r="104" spans="2:8" x14ac:dyDescent="0.2">
      <c r="B104" s="44" t="s">
        <v>479</v>
      </c>
      <c r="C104" s="3" t="s">
        <v>412</v>
      </c>
      <c r="E104" s="310"/>
      <c r="F104" s="322" t="s">
        <v>125</v>
      </c>
      <c r="G104" s="322" t="s">
        <v>1140</v>
      </c>
      <c r="H104" s="322" t="s">
        <v>1140</v>
      </c>
    </row>
    <row r="105" spans="2:8" x14ac:dyDescent="0.2">
      <c r="B105" s="44" t="s">
        <v>1137</v>
      </c>
      <c r="C105" s="3" t="s">
        <v>413</v>
      </c>
      <c r="E105" s="310"/>
      <c r="F105" s="322" t="s">
        <v>127</v>
      </c>
      <c r="G105" s="322" t="s">
        <v>1140</v>
      </c>
      <c r="H105" s="322" t="s">
        <v>1140</v>
      </c>
    </row>
    <row r="106" spans="2:8" x14ac:dyDescent="0.2">
      <c r="B106" s="44"/>
      <c r="E106" s="324"/>
      <c r="F106" s="313"/>
      <c r="G106" s="313"/>
      <c r="H106" s="313"/>
    </row>
    <row r="107" spans="2:8" x14ac:dyDescent="0.2">
      <c r="B107" s="239">
        <v>3</v>
      </c>
      <c r="C107" s="240" t="s">
        <v>29</v>
      </c>
      <c r="D107" s="240"/>
      <c r="E107" s="326"/>
      <c r="F107" s="325"/>
      <c r="G107" s="326" t="s">
        <v>67</v>
      </c>
      <c r="H107" s="325">
        <v>99</v>
      </c>
    </row>
    <row r="108" spans="2:8" x14ac:dyDescent="0.2">
      <c r="B108" s="44"/>
      <c r="C108" s="241"/>
      <c r="D108" s="241"/>
      <c r="E108" s="324"/>
      <c r="F108" s="313"/>
      <c r="G108" s="313"/>
      <c r="H108" s="313"/>
    </row>
    <row r="109" spans="2:8" x14ac:dyDescent="0.2">
      <c r="B109" s="44"/>
      <c r="E109" s="310"/>
      <c r="F109" s="327" t="s">
        <v>72</v>
      </c>
      <c r="G109" s="327" t="s">
        <v>73</v>
      </c>
      <c r="H109" s="327" t="s">
        <v>74</v>
      </c>
    </row>
    <row r="110" spans="2:8" x14ac:dyDescent="0.2">
      <c r="B110" s="44" t="s">
        <v>480</v>
      </c>
      <c r="C110" s="3" t="s">
        <v>747</v>
      </c>
      <c r="E110" s="310"/>
      <c r="F110" s="322" t="s">
        <v>142</v>
      </c>
      <c r="G110" s="322" t="s">
        <v>1140</v>
      </c>
      <c r="H110" s="322" t="s">
        <v>1140</v>
      </c>
    </row>
    <row r="111" spans="2:8" x14ac:dyDescent="0.2">
      <c r="B111" s="44" t="s">
        <v>481</v>
      </c>
      <c r="C111" s="3" t="s">
        <v>779</v>
      </c>
      <c r="E111" s="310"/>
      <c r="F111" s="322" t="s">
        <v>144</v>
      </c>
      <c r="G111" s="322" t="s">
        <v>1140</v>
      </c>
      <c r="H111" s="322" t="s">
        <v>1140</v>
      </c>
    </row>
    <row r="112" spans="2:8" x14ac:dyDescent="0.2">
      <c r="B112" s="44" t="s">
        <v>482</v>
      </c>
      <c r="C112" s="3" t="s">
        <v>968</v>
      </c>
      <c r="E112" s="310"/>
      <c r="F112" s="322" t="s">
        <v>146</v>
      </c>
      <c r="G112" s="322" t="s">
        <v>1140</v>
      </c>
      <c r="H112" s="322" t="s">
        <v>1140</v>
      </c>
    </row>
    <row r="113" spans="2:8" x14ac:dyDescent="0.2">
      <c r="B113" s="44"/>
      <c r="E113" s="310"/>
      <c r="F113" s="313"/>
      <c r="G113" s="313"/>
      <c r="H113" s="313"/>
    </row>
    <row r="114" spans="2:8" x14ac:dyDescent="0.2">
      <c r="B114" s="239">
        <v>4</v>
      </c>
      <c r="C114" s="240" t="s">
        <v>31</v>
      </c>
      <c r="D114" s="240"/>
      <c r="E114" s="326"/>
      <c r="F114" s="325"/>
      <c r="G114" s="326" t="s">
        <v>67</v>
      </c>
      <c r="H114" s="325">
        <v>99</v>
      </c>
    </row>
    <row r="115" spans="2:8" x14ac:dyDescent="0.2">
      <c r="B115" s="44"/>
      <c r="C115" s="317"/>
      <c r="D115" s="241"/>
      <c r="E115" s="324"/>
      <c r="F115" s="313"/>
      <c r="G115" s="313"/>
      <c r="H115" s="313"/>
    </row>
    <row r="116" spans="2:8" x14ac:dyDescent="0.2">
      <c r="B116" s="44"/>
      <c r="E116" s="310"/>
      <c r="F116" s="327" t="s">
        <v>72</v>
      </c>
      <c r="G116" s="327" t="s">
        <v>73</v>
      </c>
      <c r="H116" s="327" t="s">
        <v>74</v>
      </c>
    </row>
    <row r="117" spans="2:8" x14ac:dyDescent="0.2">
      <c r="B117" s="44" t="s">
        <v>488</v>
      </c>
      <c r="C117" s="3" t="s">
        <v>789</v>
      </c>
      <c r="E117" s="310"/>
      <c r="F117" s="322" t="s">
        <v>857</v>
      </c>
      <c r="G117" s="322" t="s">
        <v>1140</v>
      </c>
      <c r="H117" s="322" t="s">
        <v>1140</v>
      </c>
    </row>
    <row r="118" spans="2:8" x14ac:dyDescent="0.2">
      <c r="B118" s="44" t="s">
        <v>489</v>
      </c>
      <c r="C118" s="3" t="s">
        <v>779</v>
      </c>
      <c r="E118" s="310"/>
      <c r="F118" s="323" t="s">
        <v>151</v>
      </c>
      <c r="G118" s="323" t="s">
        <v>1140</v>
      </c>
      <c r="H118" s="323" t="s">
        <v>1140</v>
      </c>
    </row>
    <row r="119" spans="2:8" x14ac:dyDescent="0.2">
      <c r="B119" s="44" t="s">
        <v>490</v>
      </c>
      <c r="C119" s="3" t="s">
        <v>968</v>
      </c>
      <c r="E119" s="310"/>
      <c r="F119" s="323" t="s">
        <v>153</v>
      </c>
      <c r="G119" s="323" t="s">
        <v>1140</v>
      </c>
      <c r="H119" s="323" t="s">
        <v>1140</v>
      </c>
    </row>
    <row r="120" spans="2:8" x14ac:dyDescent="0.2">
      <c r="B120" s="44"/>
      <c r="E120" s="310"/>
      <c r="F120" s="313"/>
      <c r="G120" s="313"/>
      <c r="H120" s="313"/>
    </row>
    <row r="121" spans="2:8" s="43" customFormat="1" x14ac:dyDescent="0.25">
      <c r="B121" s="253" t="s">
        <v>836</v>
      </c>
      <c r="C121" s="254"/>
      <c r="D121" s="254"/>
      <c r="E121" s="383"/>
      <c r="F121" s="334"/>
      <c r="G121" s="334"/>
      <c r="H121" s="334"/>
    </row>
    <row r="122" spans="2:8" x14ac:dyDescent="0.2">
      <c r="B122" s="44"/>
      <c r="C122" s="277"/>
      <c r="D122" s="277"/>
      <c r="E122" s="324"/>
      <c r="F122" s="313"/>
      <c r="G122" s="313"/>
      <c r="H122" s="313"/>
    </row>
    <row r="123" spans="2:8" ht="14.25" customHeight="1" x14ac:dyDescent="0.2">
      <c r="B123" s="68">
        <v>5</v>
      </c>
      <c r="C123" s="255" t="s">
        <v>350</v>
      </c>
      <c r="D123" s="259"/>
      <c r="E123" s="282"/>
      <c r="F123" s="315"/>
      <c r="G123" s="313"/>
      <c r="H123" s="313"/>
    </row>
    <row r="124" spans="2:8" x14ac:dyDescent="0.2">
      <c r="B124" s="72" t="s">
        <v>491</v>
      </c>
      <c r="C124" s="246" t="s">
        <v>759</v>
      </c>
      <c r="D124" s="246"/>
      <c r="E124" s="414" t="s">
        <v>1141</v>
      </c>
      <c r="F124" s="414"/>
      <c r="G124" s="339" t="s">
        <v>66</v>
      </c>
      <c r="H124" s="313"/>
    </row>
    <row r="125" spans="2:8" x14ac:dyDescent="0.2">
      <c r="B125" s="72"/>
      <c r="C125" s="43"/>
      <c r="D125" s="43"/>
      <c r="E125" s="414"/>
      <c r="F125" s="414"/>
      <c r="G125" s="313"/>
      <c r="H125" s="313"/>
    </row>
    <row r="126" spans="2:8" x14ac:dyDescent="0.2">
      <c r="B126" s="72" t="s">
        <v>492</v>
      </c>
      <c r="C126" s="246" t="s">
        <v>837</v>
      </c>
      <c r="D126" s="246"/>
      <c r="E126" s="265" t="s">
        <v>1142</v>
      </c>
      <c r="F126" s="339" t="s">
        <v>426</v>
      </c>
      <c r="G126" s="346"/>
      <c r="H126" s="346"/>
    </row>
    <row r="127" spans="2:8" x14ac:dyDescent="0.2">
      <c r="B127" s="72" t="s">
        <v>493</v>
      </c>
      <c r="C127" s="246" t="s">
        <v>838</v>
      </c>
      <c r="D127" s="246"/>
      <c r="E127" s="265" t="s">
        <v>1143</v>
      </c>
      <c r="F127" s="339" t="s">
        <v>425</v>
      </c>
      <c r="G127" s="346"/>
      <c r="H127" s="346"/>
    </row>
    <row r="128" spans="2:8" x14ac:dyDescent="0.2">
      <c r="B128" s="72" t="s">
        <v>494</v>
      </c>
      <c r="C128" s="246" t="s">
        <v>707</v>
      </c>
      <c r="D128" s="246"/>
      <c r="E128" s="265" t="s">
        <v>1144</v>
      </c>
      <c r="F128" s="339" t="s">
        <v>427</v>
      </c>
      <c r="G128" s="346"/>
      <c r="H128" s="346"/>
    </row>
    <row r="129" spans="2:8" x14ac:dyDescent="0.2">
      <c r="B129" s="72" t="s">
        <v>495</v>
      </c>
      <c r="C129" s="246" t="s">
        <v>703</v>
      </c>
      <c r="D129" s="246"/>
      <c r="E129" s="265" t="s">
        <v>1145</v>
      </c>
      <c r="F129" s="339" t="s">
        <v>428</v>
      </c>
      <c r="G129" s="346"/>
      <c r="H129" s="346"/>
    </row>
    <row r="130" spans="2:8" ht="13.5" thickBot="1" x14ac:dyDescent="0.25">
      <c r="B130" s="72" t="s">
        <v>496</v>
      </c>
      <c r="C130" s="246" t="s">
        <v>917</v>
      </c>
      <c r="D130" s="246"/>
      <c r="E130" s="265" t="s">
        <v>1146</v>
      </c>
      <c r="F130" s="342" t="s">
        <v>906</v>
      </c>
      <c r="G130" s="313"/>
      <c r="H130" s="313"/>
    </row>
    <row r="131" spans="2:8" ht="13.5" thickBot="1" x14ac:dyDescent="0.25">
      <c r="B131" s="72" t="s">
        <v>835</v>
      </c>
      <c r="C131" s="246" t="s">
        <v>706</v>
      </c>
      <c r="D131" s="246"/>
      <c r="E131" s="304" t="s">
        <v>1147</v>
      </c>
      <c r="F131" s="338" t="s">
        <v>470</v>
      </c>
      <c r="G131" s="342" t="s">
        <v>429</v>
      </c>
      <c r="H131" s="346"/>
    </row>
    <row r="132" spans="2:8" ht="14.25" customHeight="1" x14ac:dyDescent="0.2">
      <c r="B132" s="72" t="s">
        <v>919</v>
      </c>
      <c r="C132" s="257" t="s">
        <v>683</v>
      </c>
      <c r="D132" s="257"/>
      <c r="E132" s="278" t="s">
        <v>1148</v>
      </c>
      <c r="F132" s="313"/>
      <c r="G132" s="338" t="s">
        <v>470</v>
      </c>
      <c r="H132" s="339" t="s">
        <v>39</v>
      </c>
    </row>
    <row r="133" spans="2:8" s="10" customFormat="1" x14ac:dyDescent="0.2">
      <c r="B133" s="68">
        <v>6</v>
      </c>
      <c r="C133" s="255" t="s">
        <v>354</v>
      </c>
      <c r="D133" s="255"/>
      <c r="E133" s="391"/>
      <c r="F133" s="359"/>
      <c r="G133" s="352"/>
      <c r="H133" s="353"/>
    </row>
    <row r="134" spans="2:8" x14ac:dyDescent="0.2">
      <c r="B134" s="72" t="s">
        <v>497</v>
      </c>
      <c r="C134" s="256" t="s">
        <v>705</v>
      </c>
      <c r="D134" s="256"/>
      <c r="E134" s="304" t="s">
        <v>1149</v>
      </c>
      <c r="F134" s="313"/>
      <c r="G134" s="339" t="s">
        <v>457</v>
      </c>
      <c r="H134" s="346"/>
    </row>
    <row r="135" spans="2:8" x14ac:dyDescent="0.2">
      <c r="B135" s="72" t="s">
        <v>498</v>
      </c>
      <c r="C135" s="246" t="s">
        <v>837</v>
      </c>
      <c r="E135" s="265" t="s">
        <v>1150</v>
      </c>
      <c r="F135" s="339" t="s">
        <v>409</v>
      </c>
      <c r="G135" s="346"/>
      <c r="H135" s="346"/>
    </row>
    <row r="136" spans="2:8" x14ac:dyDescent="0.2">
      <c r="B136" s="72" t="s">
        <v>499</v>
      </c>
      <c r="C136" s="246" t="s">
        <v>838</v>
      </c>
      <c r="E136" s="265" t="s">
        <v>1151</v>
      </c>
      <c r="F136" s="339" t="s">
        <v>408</v>
      </c>
      <c r="G136" s="346"/>
      <c r="H136" s="346"/>
    </row>
    <row r="137" spans="2:8" x14ac:dyDescent="0.2">
      <c r="B137" s="72" t="s">
        <v>500</v>
      </c>
      <c r="C137" s="256" t="s">
        <v>773</v>
      </c>
      <c r="D137" s="256"/>
      <c r="E137" s="265" t="s">
        <v>1152</v>
      </c>
      <c r="F137" s="339" t="s">
        <v>410</v>
      </c>
      <c r="G137" s="346"/>
      <c r="H137" s="346"/>
    </row>
    <row r="138" spans="2:8" ht="13.5" thickBot="1" x14ac:dyDescent="0.25">
      <c r="B138" s="72" t="s">
        <v>501</v>
      </c>
      <c r="C138" s="256" t="s">
        <v>703</v>
      </c>
      <c r="D138" s="256"/>
      <c r="E138" s="265" t="s">
        <v>1153</v>
      </c>
      <c r="F138" s="342" t="s">
        <v>411</v>
      </c>
      <c r="G138" s="346"/>
      <c r="H138" s="346"/>
    </row>
    <row r="139" spans="2:8" ht="14.45" customHeight="1" thickBot="1" x14ac:dyDescent="0.25">
      <c r="B139" s="72" t="s">
        <v>502</v>
      </c>
      <c r="C139" s="256" t="s">
        <v>774</v>
      </c>
      <c r="D139" s="256"/>
      <c r="E139" s="279" t="s">
        <v>1154</v>
      </c>
      <c r="F139" s="338" t="s">
        <v>470</v>
      </c>
      <c r="G139" s="342" t="s">
        <v>406</v>
      </c>
      <c r="H139" s="346"/>
    </row>
    <row r="140" spans="2:8" ht="13.5" thickBot="1" x14ac:dyDescent="0.25">
      <c r="B140" s="72" t="s">
        <v>503</v>
      </c>
      <c r="C140" s="258" t="s">
        <v>687</v>
      </c>
      <c r="D140" s="258"/>
      <c r="E140" s="280" t="s">
        <v>1155</v>
      </c>
      <c r="F140" s="368"/>
      <c r="G140" s="338" t="s">
        <v>470</v>
      </c>
      <c r="H140" s="342" t="s">
        <v>41</v>
      </c>
    </row>
    <row r="141" spans="2:8" x14ac:dyDescent="0.2">
      <c r="B141" s="276">
        <v>7</v>
      </c>
      <c r="C141" s="272" t="s">
        <v>688</v>
      </c>
      <c r="D141" s="272"/>
      <c r="E141" s="284"/>
      <c r="F141" s="312"/>
      <c r="G141" s="313"/>
      <c r="H141" s="313"/>
    </row>
    <row r="142" spans="2:8" x14ac:dyDescent="0.2">
      <c r="B142" s="44" t="s">
        <v>555</v>
      </c>
      <c r="E142" s="324"/>
      <c r="F142" s="401" t="s">
        <v>1156</v>
      </c>
      <c r="G142" s="313"/>
      <c r="H142" s="339" t="s">
        <v>465</v>
      </c>
    </row>
    <row r="143" spans="2:8" x14ac:dyDescent="0.2">
      <c r="B143" s="65"/>
      <c r="E143" s="324"/>
      <c r="F143" s="313"/>
      <c r="G143" s="313"/>
      <c r="H143" s="313"/>
    </row>
    <row r="144" spans="2:8" s="43" customFormat="1" x14ac:dyDescent="0.25">
      <c r="B144" s="253" t="s">
        <v>839</v>
      </c>
      <c r="C144" s="273"/>
      <c r="D144" s="273"/>
      <c r="E144" s="394"/>
      <c r="F144" s="314"/>
      <c r="G144" s="314"/>
      <c r="H144" s="314"/>
    </row>
    <row r="145" spans="2:8" x14ac:dyDescent="0.2">
      <c r="B145" s="44"/>
      <c r="C145" s="281"/>
      <c r="D145" s="281"/>
      <c r="E145" s="324"/>
      <c r="F145" s="313"/>
      <c r="G145" s="346"/>
      <c r="H145" s="346"/>
    </row>
    <row r="146" spans="2:8" s="9" customFormat="1" x14ac:dyDescent="0.25">
      <c r="B146" s="68">
        <v>8</v>
      </c>
      <c r="C146" s="255" t="s">
        <v>714</v>
      </c>
      <c r="D146" s="259"/>
      <c r="E146" s="282"/>
      <c r="F146" s="369"/>
      <c r="G146" s="366"/>
      <c r="H146" s="366"/>
    </row>
    <row r="147" spans="2:8" s="300" customFormat="1" ht="14.45" customHeight="1" x14ac:dyDescent="0.2">
      <c r="B147" s="44" t="s">
        <v>574</v>
      </c>
      <c r="C147" s="258" t="s">
        <v>781</v>
      </c>
      <c r="E147" s="395" t="s">
        <v>1157</v>
      </c>
      <c r="F147" s="336" t="s">
        <v>863</v>
      </c>
      <c r="G147" s="397"/>
      <c r="H147" s="397"/>
    </row>
    <row r="148" spans="2:8" s="300" customFormat="1" ht="14.45" customHeight="1" thickBot="1" x14ac:dyDescent="0.25">
      <c r="B148" s="44" t="s">
        <v>575</v>
      </c>
      <c r="C148" s="258" t="s">
        <v>971</v>
      </c>
      <c r="E148" s="395" t="s">
        <v>1158</v>
      </c>
      <c r="F148" s="337" t="s">
        <v>865</v>
      </c>
      <c r="G148" s="397"/>
      <c r="H148" s="397"/>
    </row>
    <row r="149" spans="2:8" s="16" customFormat="1" x14ac:dyDescent="0.25">
      <c r="B149" s="72" t="s">
        <v>576</v>
      </c>
      <c r="C149" s="275"/>
      <c r="D149" s="275"/>
      <c r="E149" s="395" t="s">
        <v>1159</v>
      </c>
      <c r="F149" s="338" t="s">
        <v>470</v>
      </c>
      <c r="G149" s="339" t="s">
        <v>139</v>
      </c>
      <c r="H149" s="367"/>
    </row>
    <row r="150" spans="2:8" s="9" customFormat="1" x14ac:dyDescent="0.25">
      <c r="B150" s="68">
        <v>9</v>
      </c>
      <c r="C150" s="255" t="s">
        <v>713</v>
      </c>
      <c r="D150" s="259"/>
      <c r="E150" s="282"/>
      <c r="F150" s="369"/>
      <c r="G150" s="370"/>
      <c r="H150" s="366"/>
    </row>
    <row r="151" spans="2:8" s="300" customFormat="1" ht="14.45" customHeight="1" x14ac:dyDescent="0.2">
      <c r="B151" s="44" t="s">
        <v>579</v>
      </c>
      <c r="C151" s="258" t="s">
        <v>781</v>
      </c>
      <c r="E151" s="395" t="s">
        <v>1160</v>
      </c>
      <c r="F151" s="336" t="s">
        <v>867</v>
      </c>
      <c r="G151" s="397"/>
      <c r="H151" s="397"/>
    </row>
    <row r="152" spans="2:8" s="300" customFormat="1" ht="14.45" customHeight="1" thickBot="1" x14ac:dyDescent="0.25">
      <c r="B152" s="44" t="s">
        <v>580</v>
      </c>
      <c r="C152" s="258" t="s">
        <v>971</v>
      </c>
      <c r="E152" s="395" t="s">
        <v>1161</v>
      </c>
      <c r="F152" s="337" t="s">
        <v>869</v>
      </c>
      <c r="G152" s="397"/>
      <c r="H152" s="397"/>
    </row>
    <row r="153" spans="2:8" s="16" customFormat="1" ht="13.5" thickBot="1" x14ac:dyDescent="0.3">
      <c r="B153" s="72" t="s">
        <v>581</v>
      </c>
      <c r="C153" s="275"/>
      <c r="D153" s="275"/>
      <c r="E153" s="395" t="s">
        <v>1162</v>
      </c>
      <c r="F153" s="338" t="s">
        <v>470</v>
      </c>
      <c r="G153" s="342" t="s">
        <v>141</v>
      </c>
      <c r="H153" s="367"/>
    </row>
    <row r="154" spans="2:8" x14ac:dyDescent="0.2">
      <c r="B154" s="276">
        <v>10</v>
      </c>
      <c r="C154" s="272" t="s">
        <v>690</v>
      </c>
      <c r="D154" s="272"/>
      <c r="E154" s="284"/>
      <c r="F154" s="312"/>
      <c r="G154" s="338"/>
      <c r="H154" s="313"/>
    </row>
    <row r="155" spans="2:8" x14ac:dyDescent="0.2">
      <c r="B155" s="44" t="s">
        <v>584</v>
      </c>
      <c r="E155" s="313"/>
      <c r="F155" s="301" t="s">
        <v>1163</v>
      </c>
      <c r="G155" s="313"/>
      <c r="H155" s="339" t="s">
        <v>469</v>
      </c>
    </row>
    <row r="156" spans="2:8" x14ac:dyDescent="0.2">
      <c r="B156" s="44"/>
      <c r="E156" s="283"/>
      <c r="F156" s="313"/>
      <c r="G156" s="313"/>
      <c r="H156" s="372"/>
    </row>
    <row r="157" spans="2:8" s="43" customFormat="1" x14ac:dyDescent="0.25">
      <c r="B157" s="253" t="s">
        <v>683</v>
      </c>
      <c r="C157" s="254"/>
      <c r="D157" s="254"/>
      <c r="E157" s="394"/>
      <c r="F157" s="314"/>
      <c r="G157" s="314"/>
      <c r="H157" s="314"/>
    </row>
    <row r="158" spans="2:8" x14ac:dyDescent="0.2">
      <c r="B158" s="65"/>
      <c r="E158" s="324"/>
      <c r="F158" s="313"/>
      <c r="G158" s="313"/>
      <c r="H158" s="313"/>
    </row>
    <row r="159" spans="2:8" s="9" customFormat="1" x14ac:dyDescent="0.25">
      <c r="B159" s="68">
        <v>11</v>
      </c>
      <c r="C159" s="255" t="s">
        <v>840</v>
      </c>
      <c r="D159" s="255"/>
      <c r="E159" s="282"/>
      <c r="F159" s="315"/>
      <c r="G159" s="315"/>
      <c r="H159" s="366"/>
    </row>
    <row r="160" spans="2:8" s="55" customFormat="1" x14ac:dyDescent="0.25">
      <c r="B160" s="76" t="s">
        <v>593</v>
      </c>
      <c r="C160" s="287" t="s">
        <v>966</v>
      </c>
      <c r="D160" s="287"/>
      <c r="E160" s="353"/>
      <c r="F160" s="302" t="s">
        <v>1164</v>
      </c>
      <c r="G160" s="373"/>
      <c r="H160" s="339">
        <v>1778849</v>
      </c>
    </row>
    <row r="161" spans="2:8" x14ac:dyDescent="0.2">
      <c r="B161" s="44" t="s">
        <v>594</v>
      </c>
      <c r="C161" s="3" t="s">
        <v>683</v>
      </c>
      <c r="E161" s="386"/>
      <c r="F161" s="302" t="s">
        <v>1165</v>
      </c>
      <c r="G161" s="338"/>
      <c r="H161" s="339">
        <v>1778847</v>
      </c>
    </row>
    <row r="162" spans="2:8" x14ac:dyDescent="0.2">
      <c r="E162" s="313"/>
      <c r="F162" s="313"/>
      <c r="G162" s="313"/>
      <c r="H162" s="313"/>
    </row>
    <row r="163" spans="2:8" x14ac:dyDescent="0.2">
      <c r="E163" s="313"/>
      <c r="F163" s="313"/>
      <c r="G163" s="313"/>
      <c r="H163" s="313"/>
    </row>
    <row r="164" spans="2:8" x14ac:dyDescent="0.2">
      <c r="E164" s="313"/>
      <c r="F164" s="313"/>
      <c r="G164" s="313"/>
      <c r="H164" s="313"/>
    </row>
    <row r="165" spans="2:8" x14ac:dyDescent="0.2">
      <c r="E165" s="313"/>
      <c r="F165" s="313"/>
      <c r="G165" s="313"/>
      <c r="H165" s="313"/>
    </row>
    <row r="166" spans="2:8" x14ac:dyDescent="0.2">
      <c r="E166" s="313"/>
      <c r="F166" s="313"/>
      <c r="G166" s="313"/>
      <c r="H166" s="313"/>
    </row>
    <row r="167" spans="2:8" x14ac:dyDescent="0.2">
      <c r="E167" s="313"/>
      <c r="F167" s="313"/>
      <c r="G167" s="313"/>
      <c r="H167" s="313"/>
    </row>
    <row r="168" spans="2:8" x14ac:dyDescent="0.2">
      <c r="E168" s="313"/>
      <c r="F168" s="313"/>
      <c r="G168" s="313"/>
      <c r="H168" s="313"/>
    </row>
    <row r="169" spans="2:8" x14ac:dyDescent="0.2">
      <c r="E169" s="313"/>
      <c r="F169" s="313"/>
      <c r="G169" s="313"/>
      <c r="H169" s="313"/>
    </row>
    <row r="170" spans="2:8" x14ac:dyDescent="0.2">
      <c r="E170" s="313"/>
      <c r="F170" s="313"/>
      <c r="G170" s="313"/>
      <c r="H170" s="313"/>
    </row>
    <row r="171" spans="2:8" x14ac:dyDescent="0.2">
      <c r="E171" s="313"/>
      <c r="F171" s="313"/>
      <c r="G171" s="313"/>
      <c r="H171" s="313"/>
    </row>
    <row r="172" spans="2:8" x14ac:dyDescent="0.2">
      <c r="E172" s="313"/>
      <c r="F172" s="313"/>
      <c r="G172" s="313"/>
      <c r="H172" s="313"/>
    </row>
    <row r="173" spans="2:8" x14ac:dyDescent="0.2">
      <c r="E173" s="313"/>
      <c r="F173" s="313"/>
      <c r="G173" s="313"/>
      <c r="H173" s="313"/>
    </row>
    <row r="174" spans="2:8" x14ac:dyDescent="0.2">
      <c r="E174" s="313"/>
      <c r="F174" s="313"/>
      <c r="G174" s="313"/>
      <c r="H174" s="313"/>
    </row>
    <row r="175" spans="2:8" x14ac:dyDescent="0.2">
      <c r="E175" s="313"/>
      <c r="F175" s="313"/>
      <c r="G175" s="313"/>
      <c r="H175" s="313"/>
    </row>
    <row r="176" spans="2:8" x14ac:dyDescent="0.2">
      <c r="E176" s="313"/>
      <c r="F176" s="313"/>
      <c r="G176" s="313"/>
      <c r="H176" s="313"/>
    </row>
    <row r="177" spans="5:8" x14ac:dyDescent="0.2">
      <c r="E177" s="313"/>
      <c r="F177" s="313"/>
      <c r="G177" s="313"/>
      <c r="H177" s="313"/>
    </row>
    <row r="178" spans="5:8" x14ac:dyDescent="0.2">
      <c r="E178" s="313"/>
      <c r="F178" s="313"/>
      <c r="G178" s="313"/>
      <c r="H178" s="313"/>
    </row>
    <row r="179" spans="5:8" x14ac:dyDescent="0.2">
      <c r="E179" s="313"/>
      <c r="F179" s="313"/>
      <c r="G179" s="313"/>
      <c r="H179" s="313"/>
    </row>
    <row r="180" spans="5:8" x14ac:dyDescent="0.2">
      <c r="E180" s="313"/>
      <c r="F180" s="313"/>
      <c r="G180" s="313"/>
      <c r="H180" s="313"/>
    </row>
    <row r="181" spans="5:8" x14ac:dyDescent="0.2">
      <c r="E181" s="313"/>
      <c r="F181" s="313"/>
      <c r="G181" s="313"/>
      <c r="H181" s="313"/>
    </row>
    <row r="182" spans="5:8" x14ac:dyDescent="0.2">
      <c r="E182" s="313"/>
      <c r="F182" s="313"/>
      <c r="G182" s="313"/>
      <c r="H182" s="313"/>
    </row>
    <row r="183" spans="5:8" x14ac:dyDescent="0.2">
      <c r="E183" s="313"/>
      <c r="F183" s="313"/>
      <c r="G183" s="313"/>
      <c r="H183" s="313"/>
    </row>
    <row r="184" spans="5:8" x14ac:dyDescent="0.2">
      <c r="E184" s="313"/>
      <c r="F184" s="313"/>
      <c r="G184" s="313"/>
      <c r="H184" s="313"/>
    </row>
    <row r="185" spans="5:8" x14ac:dyDescent="0.2">
      <c r="E185" s="313"/>
      <c r="F185" s="313"/>
      <c r="G185" s="313"/>
      <c r="H185" s="313"/>
    </row>
    <row r="186" spans="5:8" x14ac:dyDescent="0.2">
      <c r="E186" s="313"/>
      <c r="F186" s="313"/>
      <c r="G186" s="313"/>
      <c r="H186" s="313"/>
    </row>
    <row r="187" spans="5:8" x14ac:dyDescent="0.2">
      <c r="E187" s="313"/>
      <c r="F187" s="313"/>
      <c r="G187" s="313"/>
      <c r="H187" s="313"/>
    </row>
    <row r="188" spans="5:8" x14ac:dyDescent="0.2">
      <c r="E188" s="313"/>
      <c r="F188" s="313"/>
      <c r="G188" s="313"/>
      <c r="H188" s="313"/>
    </row>
    <row r="189" spans="5:8" x14ac:dyDescent="0.2">
      <c r="E189" s="313"/>
      <c r="F189" s="313"/>
      <c r="G189" s="313"/>
      <c r="H189" s="313"/>
    </row>
    <row r="190" spans="5:8" x14ac:dyDescent="0.2">
      <c r="E190" s="313"/>
      <c r="F190" s="313"/>
      <c r="G190" s="313"/>
      <c r="H190" s="313"/>
    </row>
    <row r="191" spans="5:8" x14ac:dyDescent="0.2">
      <c r="E191" s="313"/>
      <c r="F191" s="313"/>
      <c r="G191" s="313"/>
      <c r="H191" s="313"/>
    </row>
    <row r="192" spans="5:8" x14ac:dyDescent="0.2">
      <c r="E192" s="313"/>
      <c r="F192" s="313"/>
      <c r="G192" s="313"/>
      <c r="H192" s="313"/>
    </row>
    <row r="193" spans="5:8" x14ac:dyDescent="0.2">
      <c r="E193" s="313"/>
      <c r="F193" s="313"/>
      <c r="G193" s="313"/>
      <c r="H193" s="313"/>
    </row>
    <row r="194" spans="5:8" x14ac:dyDescent="0.2">
      <c r="E194" s="313"/>
      <c r="F194" s="313"/>
      <c r="G194" s="313"/>
      <c r="H194" s="313"/>
    </row>
    <row r="195" spans="5:8" x14ac:dyDescent="0.2">
      <c r="E195" s="313"/>
      <c r="F195" s="313"/>
      <c r="G195" s="313"/>
      <c r="H195" s="313"/>
    </row>
    <row r="196" spans="5:8" x14ac:dyDescent="0.2">
      <c r="E196" s="313"/>
      <c r="F196" s="313"/>
      <c r="G196" s="313"/>
      <c r="H196" s="313"/>
    </row>
    <row r="197" spans="5:8" x14ac:dyDescent="0.2">
      <c r="E197" s="313"/>
      <c r="F197" s="313"/>
      <c r="G197" s="313"/>
      <c r="H197" s="313"/>
    </row>
    <row r="198" spans="5:8" x14ac:dyDescent="0.2">
      <c r="E198" s="313"/>
      <c r="F198" s="313"/>
      <c r="G198" s="313"/>
      <c r="H198" s="313"/>
    </row>
    <row r="199" spans="5:8" x14ac:dyDescent="0.2">
      <c r="E199" s="313"/>
      <c r="F199" s="313"/>
      <c r="G199" s="313"/>
      <c r="H199" s="313"/>
    </row>
    <row r="200" spans="5:8" x14ac:dyDescent="0.2">
      <c r="E200" s="313"/>
      <c r="F200" s="313"/>
      <c r="G200" s="313"/>
      <c r="H200" s="313"/>
    </row>
    <row r="201" spans="5:8" x14ac:dyDescent="0.2">
      <c r="E201" s="313"/>
      <c r="F201" s="313"/>
      <c r="G201" s="313"/>
      <c r="H201" s="313"/>
    </row>
    <row r="202" spans="5:8" x14ac:dyDescent="0.2">
      <c r="E202" s="313"/>
      <c r="F202" s="313"/>
      <c r="G202" s="313"/>
      <c r="H202" s="313"/>
    </row>
    <row r="203" spans="5:8" x14ac:dyDescent="0.2">
      <c r="E203" s="313"/>
      <c r="F203" s="313"/>
      <c r="G203" s="313"/>
      <c r="H203" s="313"/>
    </row>
    <row r="204" spans="5:8" x14ac:dyDescent="0.2">
      <c r="E204" s="313"/>
      <c r="F204" s="313"/>
      <c r="G204" s="313"/>
      <c r="H204" s="313"/>
    </row>
    <row r="205" spans="5:8" x14ac:dyDescent="0.2">
      <c r="E205" s="313"/>
      <c r="F205" s="313"/>
      <c r="G205" s="313"/>
      <c r="H205" s="313"/>
    </row>
    <row r="206" spans="5:8" x14ac:dyDescent="0.2">
      <c r="E206" s="313"/>
      <c r="F206" s="313"/>
      <c r="G206" s="313"/>
      <c r="H206" s="313"/>
    </row>
    <row r="207" spans="5:8" x14ac:dyDescent="0.2">
      <c r="E207" s="313"/>
      <c r="F207" s="313"/>
      <c r="G207" s="313"/>
      <c r="H207" s="313"/>
    </row>
    <row r="208" spans="5:8" x14ac:dyDescent="0.2">
      <c r="E208" s="313"/>
      <c r="F208" s="313"/>
      <c r="G208" s="313"/>
      <c r="H208" s="313"/>
    </row>
    <row r="209" spans="5:8" x14ac:dyDescent="0.2">
      <c r="E209" s="313"/>
      <c r="F209" s="313"/>
      <c r="G209" s="313"/>
      <c r="H209" s="313"/>
    </row>
    <row r="210" spans="5:8" x14ac:dyDescent="0.2">
      <c r="E210" s="313"/>
      <c r="F210" s="313"/>
      <c r="G210" s="313"/>
      <c r="H210" s="313"/>
    </row>
    <row r="211" spans="5:8" x14ac:dyDescent="0.2">
      <c r="E211" s="313"/>
      <c r="F211" s="313"/>
      <c r="G211" s="313"/>
      <c r="H211" s="313"/>
    </row>
    <row r="212" spans="5:8" x14ac:dyDescent="0.2">
      <c r="E212" s="313"/>
      <c r="F212" s="313"/>
      <c r="G212" s="313"/>
      <c r="H212" s="313"/>
    </row>
    <row r="213" spans="5:8" x14ac:dyDescent="0.2">
      <c r="E213" s="313"/>
      <c r="F213" s="313"/>
      <c r="G213" s="313"/>
      <c r="H213" s="313"/>
    </row>
    <row r="214" spans="5:8" x14ac:dyDescent="0.2">
      <c r="E214" s="313"/>
      <c r="F214" s="313"/>
      <c r="G214" s="313"/>
      <c r="H214" s="313"/>
    </row>
    <row r="215" spans="5:8" x14ac:dyDescent="0.2">
      <c r="E215" s="313"/>
      <c r="F215" s="313"/>
      <c r="G215" s="313"/>
      <c r="H215" s="313"/>
    </row>
    <row r="216" spans="5:8" x14ac:dyDescent="0.2">
      <c r="E216" s="313"/>
      <c r="F216" s="313"/>
      <c r="G216" s="313"/>
      <c r="H216" s="313"/>
    </row>
    <row r="217" spans="5:8" x14ac:dyDescent="0.2">
      <c r="E217" s="313"/>
      <c r="F217" s="313"/>
      <c r="G217" s="313"/>
      <c r="H217" s="313"/>
    </row>
    <row r="218" spans="5:8" x14ac:dyDescent="0.2">
      <c r="E218" s="313"/>
      <c r="F218" s="313"/>
      <c r="G218" s="313"/>
      <c r="H218" s="313"/>
    </row>
    <row r="219" spans="5:8" x14ac:dyDescent="0.2">
      <c r="E219" s="313"/>
      <c r="F219" s="313"/>
      <c r="G219" s="313"/>
      <c r="H219" s="313"/>
    </row>
    <row r="220" spans="5:8" x14ac:dyDescent="0.2">
      <c r="E220" s="313"/>
      <c r="F220" s="313"/>
      <c r="G220" s="313"/>
      <c r="H220" s="313"/>
    </row>
    <row r="221" spans="5:8" x14ac:dyDescent="0.2">
      <c r="E221" s="313"/>
      <c r="F221" s="313"/>
      <c r="G221" s="313"/>
      <c r="H221" s="313"/>
    </row>
    <row r="222" spans="5:8" x14ac:dyDescent="0.2">
      <c r="E222" s="313"/>
      <c r="F222" s="313"/>
      <c r="G222" s="313"/>
      <c r="H222" s="313"/>
    </row>
    <row r="223" spans="5:8" x14ac:dyDescent="0.2">
      <c r="E223" s="313"/>
      <c r="F223" s="313"/>
      <c r="G223" s="313"/>
      <c r="H223" s="313"/>
    </row>
    <row r="224" spans="5:8" x14ac:dyDescent="0.2">
      <c r="E224" s="313"/>
      <c r="F224" s="313"/>
      <c r="G224" s="313"/>
      <c r="H224" s="313"/>
    </row>
    <row r="225" spans="5:8" x14ac:dyDescent="0.2">
      <c r="E225" s="313"/>
      <c r="F225" s="313"/>
      <c r="G225" s="313"/>
      <c r="H225" s="313"/>
    </row>
    <row r="226" spans="5:8" x14ac:dyDescent="0.2">
      <c r="E226" s="313"/>
      <c r="F226" s="313"/>
      <c r="G226" s="313"/>
      <c r="H226" s="313"/>
    </row>
    <row r="227" spans="5:8" x14ac:dyDescent="0.2">
      <c r="E227" s="313"/>
      <c r="F227" s="313"/>
      <c r="G227" s="313"/>
      <c r="H227" s="313"/>
    </row>
    <row r="228" spans="5:8" x14ac:dyDescent="0.2">
      <c r="E228" s="313"/>
      <c r="F228" s="313"/>
      <c r="G228" s="313"/>
      <c r="H228" s="313"/>
    </row>
    <row r="229" spans="5:8" x14ac:dyDescent="0.2">
      <c r="E229" s="313"/>
      <c r="F229" s="313"/>
      <c r="G229" s="313"/>
      <c r="H229" s="313"/>
    </row>
    <row r="230" spans="5:8" x14ac:dyDescent="0.2">
      <c r="E230" s="313"/>
      <c r="F230" s="313"/>
      <c r="G230" s="313"/>
      <c r="H230" s="313"/>
    </row>
    <row r="231" spans="5:8" x14ac:dyDescent="0.2">
      <c r="E231" s="313"/>
      <c r="F231" s="313"/>
      <c r="G231" s="313"/>
      <c r="H231" s="313"/>
    </row>
    <row r="232" spans="5:8" x14ac:dyDescent="0.2">
      <c r="E232" s="313"/>
      <c r="F232" s="313"/>
      <c r="G232" s="313"/>
      <c r="H232" s="313"/>
    </row>
    <row r="233" spans="5:8" x14ac:dyDescent="0.2">
      <c r="E233" s="313"/>
      <c r="F233" s="313"/>
      <c r="G233" s="313"/>
      <c r="H233" s="313"/>
    </row>
    <row r="234" spans="5:8" x14ac:dyDescent="0.2">
      <c r="E234" s="313"/>
      <c r="F234" s="313"/>
      <c r="G234" s="313"/>
      <c r="H234" s="313"/>
    </row>
    <row r="235" spans="5:8" x14ac:dyDescent="0.2">
      <c r="E235" s="313"/>
      <c r="F235" s="313"/>
      <c r="G235" s="313"/>
      <c r="H235" s="313"/>
    </row>
    <row r="236" spans="5:8" x14ac:dyDescent="0.2">
      <c r="E236" s="313"/>
      <c r="F236" s="313"/>
      <c r="G236" s="313"/>
      <c r="H236" s="313"/>
    </row>
    <row r="237" spans="5:8" x14ac:dyDescent="0.2">
      <c r="E237" s="313"/>
      <c r="F237" s="313"/>
      <c r="G237" s="313"/>
      <c r="H237" s="313"/>
    </row>
    <row r="238" spans="5:8" x14ac:dyDescent="0.2">
      <c r="E238" s="313"/>
      <c r="F238" s="313"/>
      <c r="G238" s="313"/>
      <c r="H238" s="313"/>
    </row>
    <row r="239" spans="5:8" x14ac:dyDescent="0.2">
      <c r="E239" s="313"/>
      <c r="F239" s="313"/>
      <c r="G239" s="313"/>
      <c r="H239" s="313"/>
    </row>
    <row r="240" spans="5:8" x14ac:dyDescent="0.2">
      <c r="E240" s="313"/>
      <c r="F240" s="313"/>
      <c r="G240" s="313"/>
      <c r="H240" s="313"/>
    </row>
    <row r="241" spans="5:8" x14ac:dyDescent="0.2">
      <c r="E241" s="313"/>
      <c r="F241" s="313"/>
      <c r="G241" s="313"/>
      <c r="H241" s="313"/>
    </row>
    <row r="242" spans="5:8" x14ac:dyDescent="0.2">
      <c r="E242" s="313"/>
      <c r="F242" s="313"/>
      <c r="G242" s="313"/>
      <c r="H242" s="313"/>
    </row>
    <row r="243" spans="5:8" x14ac:dyDescent="0.2">
      <c r="E243" s="313"/>
      <c r="F243" s="313"/>
      <c r="G243" s="313"/>
      <c r="H243" s="313"/>
    </row>
    <row r="244" spans="5:8" x14ac:dyDescent="0.2">
      <c r="E244" s="313"/>
      <c r="F244" s="313"/>
      <c r="G244" s="313"/>
      <c r="H244" s="313"/>
    </row>
    <row r="245" spans="5:8" x14ac:dyDescent="0.2">
      <c r="E245" s="313"/>
      <c r="F245" s="313"/>
      <c r="G245" s="313"/>
      <c r="H245" s="313"/>
    </row>
    <row r="246" spans="5:8" x14ac:dyDescent="0.2">
      <c r="E246" s="313"/>
      <c r="F246" s="313"/>
      <c r="G246" s="313"/>
      <c r="H246" s="313"/>
    </row>
    <row r="247" spans="5:8" x14ac:dyDescent="0.2">
      <c r="E247" s="313"/>
      <c r="F247" s="313"/>
      <c r="G247" s="313"/>
      <c r="H247" s="313"/>
    </row>
    <row r="248" spans="5:8" x14ac:dyDescent="0.2">
      <c r="E248" s="313"/>
      <c r="F248" s="313"/>
      <c r="G248" s="313"/>
      <c r="H248" s="313"/>
    </row>
    <row r="249" spans="5:8" x14ac:dyDescent="0.2">
      <c r="E249" s="313"/>
      <c r="F249" s="313"/>
      <c r="G249" s="313"/>
      <c r="H249" s="313"/>
    </row>
    <row r="250" spans="5:8" x14ac:dyDescent="0.2">
      <c r="E250" s="313"/>
      <c r="F250" s="313"/>
      <c r="G250" s="313"/>
      <c r="H250" s="313"/>
    </row>
    <row r="251" spans="5:8" x14ac:dyDescent="0.2">
      <c r="E251" s="313"/>
      <c r="F251" s="313"/>
      <c r="G251" s="313"/>
      <c r="H251" s="313"/>
    </row>
    <row r="252" spans="5:8" x14ac:dyDescent="0.2">
      <c r="E252" s="313"/>
      <c r="F252" s="313"/>
      <c r="G252" s="313"/>
      <c r="H252" s="313"/>
    </row>
    <row r="253" spans="5:8" x14ac:dyDescent="0.2">
      <c r="E253" s="313"/>
      <c r="F253" s="313"/>
      <c r="G253" s="313"/>
      <c r="H253" s="313"/>
    </row>
    <row r="254" spans="5:8" x14ac:dyDescent="0.2">
      <c r="E254" s="313"/>
      <c r="F254" s="313"/>
      <c r="G254" s="313"/>
      <c r="H254" s="313"/>
    </row>
    <row r="255" spans="5:8" x14ac:dyDescent="0.2">
      <c r="E255" s="313"/>
      <c r="F255" s="313"/>
      <c r="G255" s="313"/>
      <c r="H255" s="313"/>
    </row>
    <row r="256" spans="5:8" x14ac:dyDescent="0.2">
      <c r="E256" s="313"/>
      <c r="F256" s="313"/>
      <c r="G256" s="313"/>
      <c r="H256" s="313"/>
    </row>
    <row r="257" spans="5:8" x14ac:dyDescent="0.2">
      <c r="E257" s="313"/>
      <c r="F257" s="313"/>
      <c r="G257" s="313"/>
      <c r="H257" s="313"/>
    </row>
    <row r="258" spans="5:8" x14ac:dyDescent="0.2">
      <c r="E258" s="313"/>
      <c r="F258" s="313"/>
      <c r="G258" s="313"/>
      <c r="H258" s="313"/>
    </row>
    <row r="259" spans="5:8" x14ac:dyDescent="0.2">
      <c r="E259" s="313"/>
      <c r="F259" s="313"/>
      <c r="G259" s="313"/>
      <c r="H259" s="313"/>
    </row>
    <row r="260" spans="5:8" x14ac:dyDescent="0.2">
      <c r="E260" s="313"/>
      <c r="F260" s="313"/>
      <c r="G260" s="313"/>
      <c r="H260" s="313"/>
    </row>
    <row r="261" spans="5:8" x14ac:dyDescent="0.2">
      <c r="E261" s="313"/>
      <c r="F261" s="313"/>
      <c r="G261" s="313"/>
      <c r="H261" s="313"/>
    </row>
    <row r="262" spans="5:8" x14ac:dyDescent="0.2">
      <c r="E262" s="313"/>
      <c r="F262" s="313"/>
      <c r="G262" s="313"/>
      <c r="H262" s="313"/>
    </row>
    <row r="263" spans="5:8" x14ac:dyDescent="0.2">
      <c r="E263" s="313"/>
      <c r="F263" s="313"/>
      <c r="G263" s="313"/>
      <c r="H263" s="313"/>
    </row>
    <row r="264" spans="5:8" x14ac:dyDescent="0.2">
      <c r="E264" s="313"/>
      <c r="F264" s="313"/>
      <c r="G264" s="313"/>
      <c r="H264" s="313"/>
    </row>
    <row r="265" spans="5:8" x14ac:dyDescent="0.2">
      <c r="E265" s="313"/>
      <c r="F265" s="313"/>
      <c r="G265" s="313"/>
      <c r="H265" s="313"/>
    </row>
    <row r="266" spans="5:8" x14ac:dyDescent="0.2">
      <c r="E266" s="313"/>
      <c r="F266" s="313"/>
      <c r="G266" s="313"/>
      <c r="H266" s="313"/>
    </row>
    <row r="267" spans="5:8" x14ac:dyDescent="0.2">
      <c r="E267" s="313"/>
      <c r="F267" s="313"/>
      <c r="G267" s="313"/>
      <c r="H267" s="313"/>
    </row>
    <row r="268" spans="5:8" x14ac:dyDescent="0.2">
      <c r="E268" s="313"/>
      <c r="F268" s="313"/>
      <c r="G268" s="313"/>
      <c r="H268" s="313"/>
    </row>
    <row r="269" spans="5:8" x14ac:dyDescent="0.2">
      <c r="E269" s="313"/>
      <c r="F269" s="313"/>
      <c r="G269" s="313"/>
      <c r="H269" s="313"/>
    </row>
    <row r="270" spans="5:8" x14ac:dyDescent="0.2">
      <c r="E270" s="313"/>
      <c r="F270" s="313"/>
      <c r="G270" s="313"/>
      <c r="H270" s="313"/>
    </row>
    <row r="271" spans="5:8" x14ac:dyDescent="0.2">
      <c r="E271" s="313"/>
      <c r="F271" s="313"/>
      <c r="G271" s="313"/>
      <c r="H271" s="313"/>
    </row>
    <row r="272" spans="5:8" x14ac:dyDescent="0.2">
      <c r="E272" s="313"/>
      <c r="F272" s="313"/>
      <c r="G272" s="313"/>
      <c r="H272" s="313"/>
    </row>
    <row r="273" spans="5:8" x14ac:dyDescent="0.2">
      <c r="E273" s="313"/>
      <c r="F273" s="313"/>
      <c r="G273" s="313"/>
      <c r="H273" s="313"/>
    </row>
    <row r="274" spans="5:8" x14ac:dyDescent="0.2">
      <c r="E274" s="313"/>
      <c r="F274" s="313"/>
      <c r="G274" s="313"/>
      <c r="H274" s="313"/>
    </row>
    <row r="275" spans="5:8" x14ac:dyDescent="0.2">
      <c r="E275" s="313"/>
      <c r="F275" s="313"/>
      <c r="G275" s="313"/>
      <c r="H275" s="313"/>
    </row>
    <row r="276" spans="5:8" x14ac:dyDescent="0.2">
      <c r="E276" s="313"/>
      <c r="F276" s="313"/>
      <c r="G276" s="313"/>
      <c r="H276" s="313"/>
    </row>
    <row r="277" spans="5:8" x14ac:dyDescent="0.2">
      <c r="E277" s="313"/>
      <c r="F277" s="313"/>
      <c r="G277" s="313"/>
      <c r="H277" s="313"/>
    </row>
    <row r="278" spans="5:8" x14ac:dyDescent="0.2">
      <c r="E278" s="313"/>
      <c r="F278" s="313"/>
      <c r="G278" s="313"/>
      <c r="H278" s="313"/>
    </row>
    <row r="279" spans="5:8" x14ac:dyDescent="0.2">
      <c r="E279" s="313"/>
      <c r="F279" s="313"/>
      <c r="G279" s="313"/>
      <c r="H279" s="313"/>
    </row>
    <row r="280" spans="5:8" x14ac:dyDescent="0.2">
      <c r="E280" s="313"/>
      <c r="F280" s="313"/>
      <c r="G280" s="313"/>
      <c r="H280" s="313"/>
    </row>
    <row r="281" spans="5:8" x14ac:dyDescent="0.2">
      <c r="E281" s="313"/>
      <c r="F281" s="313"/>
      <c r="G281" s="313"/>
      <c r="H281" s="313"/>
    </row>
    <row r="282" spans="5:8" x14ac:dyDescent="0.2">
      <c r="E282" s="313"/>
      <c r="F282" s="313"/>
      <c r="G282" s="313"/>
      <c r="H282" s="313"/>
    </row>
    <row r="283" spans="5:8" x14ac:dyDescent="0.2">
      <c r="E283" s="313"/>
      <c r="F283" s="313"/>
      <c r="G283" s="313"/>
      <c r="H283" s="313"/>
    </row>
    <row r="284" spans="5:8" x14ac:dyDescent="0.2">
      <c r="E284" s="313"/>
      <c r="F284" s="313"/>
      <c r="G284" s="313"/>
      <c r="H284" s="313"/>
    </row>
    <row r="285" spans="5:8" x14ac:dyDescent="0.2">
      <c r="E285" s="313"/>
      <c r="F285" s="313"/>
      <c r="G285" s="313"/>
      <c r="H285" s="313"/>
    </row>
    <row r="286" spans="5:8" x14ac:dyDescent="0.2">
      <c r="E286" s="313"/>
      <c r="F286" s="313"/>
      <c r="G286" s="313"/>
      <c r="H286" s="313"/>
    </row>
    <row r="287" spans="5:8" x14ac:dyDescent="0.2">
      <c r="E287" s="313"/>
      <c r="F287" s="313"/>
      <c r="G287" s="313"/>
      <c r="H287" s="313"/>
    </row>
    <row r="288" spans="5:8" x14ac:dyDescent="0.2">
      <c r="E288" s="313"/>
      <c r="F288" s="313"/>
      <c r="G288" s="313"/>
      <c r="H288" s="313"/>
    </row>
    <row r="289" spans="5:8" x14ac:dyDescent="0.2">
      <c r="E289" s="313"/>
      <c r="F289" s="313"/>
      <c r="G289" s="313"/>
      <c r="H289" s="313"/>
    </row>
    <row r="290" spans="5:8" x14ac:dyDescent="0.2">
      <c r="E290" s="313"/>
      <c r="F290" s="313"/>
      <c r="G290" s="313"/>
      <c r="H290" s="313"/>
    </row>
    <row r="291" spans="5:8" x14ac:dyDescent="0.2">
      <c r="E291" s="313"/>
      <c r="F291" s="313"/>
      <c r="G291" s="313"/>
      <c r="H291" s="313"/>
    </row>
    <row r="292" spans="5:8" x14ac:dyDescent="0.2">
      <c r="E292" s="313"/>
      <c r="F292" s="313"/>
      <c r="G292" s="313"/>
      <c r="H292" s="313"/>
    </row>
    <row r="293" spans="5:8" x14ac:dyDescent="0.2">
      <c r="E293" s="313"/>
      <c r="F293" s="313"/>
      <c r="G293" s="313"/>
      <c r="H293" s="313"/>
    </row>
    <row r="294" spans="5:8" x14ac:dyDescent="0.2">
      <c r="E294" s="313"/>
      <c r="F294" s="313"/>
      <c r="G294" s="313"/>
      <c r="H294" s="313"/>
    </row>
    <row r="295" spans="5:8" x14ac:dyDescent="0.2">
      <c r="E295" s="313"/>
      <c r="F295" s="313"/>
      <c r="G295" s="313"/>
      <c r="H295" s="313"/>
    </row>
    <row r="296" spans="5:8" x14ac:dyDescent="0.2">
      <c r="E296" s="313"/>
      <c r="F296" s="313"/>
      <c r="G296" s="313"/>
      <c r="H296" s="313"/>
    </row>
    <row r="297" spans="5:8" x14ac:dyDescent="0.2">
      <c r="E297" s="313"/>
      <c r="F297" s="313"/>
      <c r="G297" s="313"/>
      <c r="H297" s="313"/>
    </row>
    <row r="298" spans="5:8" x14ac:dyDescent="0.2">
      <c r="E298" s="313"/>
      <c r="F298" s="313"/>
      <c r="G298" s="313"/>
      <c r="H298" s="313"/>
    </row>
    <row r="299" spans="5:8" x14ac:dyDescent="0.2">
      <c r="E299" s="313"/>
      <c r="F299" s="313"/>
      <c r="G299" s="313"/>
      <c r="H299" s="313"/>
    </row>
    <row r="300" spans="5:8" x14ac:dyDescent="0.2">
      <c r="E300" s="313"/>
      <c r="F300" s="313"/>
      <c r="G300" s="313"/>
      <c r="H300" s="313"/>
    </row>
    <row r="301" spans="5:8" x14ac:dyDescent="0.2">
      <c r="E301" s="313"/>
      <c r="F301" s="313"/>
      <c r="G301" s="313"/>
      <c r="H301" s="313"/>
    </row>
    <row r="302" spans="5:8" x14ac:dyDescent="0.2">
      <c r="E302" s="313"/>
      <c r="F302" s="313"/>
      <c r="G302" s="313"/>
      <c r="H302" s="313"/>
    </row>
    <row r="303" spans="5:8" x14ac:dyDescent="0.2">
      <c r="E303" s="313"/>
      <c r="F303" s="313"/>
      <c r="G303" s="313"/>
      <c r="H303" s="313"/>
    </row>
    <row r="304" spans="5:8" x14ac:dyDescent="0.2">
      <c r="E304" s="313"/>
      <c r="F304" s="313"/>
      <c r="G304" s="313"/>
      <c r="H304" s="313"/>
    </row>
    <row r="305" spans="5:8" x14ac:dyDescent="0.2">
      <c r="E305" s="313"/>
      <c r="F305" s="313"/>
      <c r="G305" s="313"/>
      <c r="H305" s="313"/>
    </row>
    <row r="306" spans="5:8" x14ac:dyDescent="0.2">
      <c r="E306" s="313"/>
      <c r="F306" s="313"/>
      <c r="G306" s="313"/>
      <c r="H306" s="313"/>
    </row>
    <row r="307" spans="5:8" x14ac:dyDescent="0.2">
      <c r="E307" s="313"/>
      <c r="F307" s="313"/>
      <c r="G307" s="313"/>
      <c r="H307" s="313"/>
    </row>
    <row r="308" spans="5:8" x14ac:dyDescent="0.2">
      <c r="E308" s="313"/>
      <c r="F308" s="313"/>
      <c r="G308" s="313"/>
      <c r="H308" s="313"/>
    </row>
    <row r="309" spans="5:8" x14ac:dyDescent="0.2">
      <c r="E309" s="313"/>
      <c r="F309" s="313"/>
      <c r="G309" s="313"/>
      <c r="H309" s="313"/>
    </row>
    <row r="310" spans="5:8" x14ac:dyDescent="0.2">
      <c r="E310" s="313"/>
      <c r="F310" s="313"/>
      <c r="G310" s="313"/>
      <c r="H310" s="313"/>
    </row>
    <row r="311" spans="5:8" x14ac:dyDescent="0.2">
      <c r="E311" s="313"/>
      <c r="F311" s="313"/>
      <c r="G311" s="313"/>
      <c r="H311" s="313"/>
    </row>
    <row r="312" spans="5:8" x14ac:dyDescent="0.2">
      <c r="E312" s="313"/>
      <c r="F312" s="313"/>
      <c r="G312" s="313"/>
      <c r="H312" s="313"/>
    </row>
    <row r="313" spans="5:8" x14ac:dyDescent="0.2">
      <c r="E313" s="313"/>
      <c r="F313" s="313"/>
      <c r="G313" s="313"/>
      <c r="H313" s="313"/>
    </row>
    <row r="314" spans="5:8" x14ac:dyDescent="0.2">
      <c r="E314" s="313"/>
      <c r="F314" s="313"/>
      <c r="G314" s="313"/>
      <c r="H314" s="313"/>
    </row>
    <row r="315" spans="5:8" x14ac:dyDescent="0.2">
      <c r="E315" s="313"/>
      <c r="F315" s="313"/>
      <c r="G315" s="313"/>
      <c r="H315" s="313"/>
    </row>
    <row r="316" spans="5:8" x14ac:dyDescent="0.2">
      <c r="E316" s="313"/>
      <c r="F316" s="313"/>
      <c r="G316" s="313"/>
      <c r="H316" s="313"/>
    </row>
    <row r="317" spans="5:8" x14ac:dyDescent="0.2">
      <c r="E317" s="313"/>
      <c r="F317" s="313"/>
      <c r="G317" s="313"/>
      <c r="H317" s="313"/>
    </row>
    <row r="318" spans="5:8" x14ac:dyDescent="0.2">
      <c r="E318" s="313"/>
      <c r="F318" s="313"/>
      <c r="G318" s="313"/>
      <c r="H318" s="313"/>
    </row>
    <row r="319" spans="5:8" x14ac:dyDescent="0.2">
      <c r="E319" s="313"/>
      <c r="F319" s="313"/>
      <c r="G319" s="313"/>
      <c r="H319" s="313"/>
    </row>
    <row r="320" spans="5:8" x14ac:dyDescent="0.2">
      <c r="E320" s="313"/>
      <c r="F320" s="313"/>
      <c r="G320" s="313"/>
      <c r="H320" s="313"/>
    </row>
    <row r="321" spans="5:8" x14ac:dyDescent="0.2">
      <c r="E321" s="313"/>
      <c r="F321" s="313"/>
      <c r="G321" s="313"/>
      <c r="H321" s="313"/>
    </row>
    <row r="322" spans="5:8" x14ac:dyDescent="0.2">
      <c r="E322" s="313"/>
      <c r="F322" s="313"/>
      <c r="G322" s="313"/>
      <c r="H322" s="313"/>
    </row>
    <row r="323" spans="5:8" x14ac:dyDescent="0.2">
      <c r="E323" s="313"/>
      <c r="F323" s="313"/>
      <c r="G323" s="313"/>
      <c r="H323" s="313"/>
    </row>
    <row r="324" spans="5:8" x14ac:dyDescent="0.2">
      <c r="E324" s="313"/>
      <c r="F324" s="313"/>
      <c r="G324" s="313"/>
      <c r="H324" s="313"/>
    </row>
    <row r="325" spans="5:8" x14ac:dyDescent="0.2">
      <c r="E325" s="313"/>
      <c r="F325" s="313"/>
      <c r="G325" s="313"/>
      <c r="H325" s="313"/>
    </row>
    <row r="326" spans="5:8" x14ac:dyDescent="0.2">
      <c r="E326" s="313"/>
      <c r="F326" s="313"/>
      <c r="G326" s="313"/>
      <c r="H326" s="313"/>
    </row>
    <row r="327" spans="5:8" x14ac:dyDescent="0.2">
      <c r="E327" s="313"/>
      <c r="F327" s="313"/>
      <c r="G327" s="313"/>
      <c r="H327" s="313"/>
    </row>
    <row r="328" spans="5:8" x14ac:dyDescent="0.2">
      <c r="E328" s="313"/>
      <c r="F328" s="313"/>
      <c r="G328" s="313"/>
      <c r="H328" s="313"/>
    </row>
    <row r="329" spans="5:8" x14ac:dyDescent="0.2">
      <c r="E329" s="313"/>
      <c r="F329" s="313"/>
      <c r="G329" s="313"/>
      <c r="H329" s="313"/>
    </row>
    <row r="330" spans="5:8" x14ac:dyDescent="0.2">
      <c r="E330" s="313"/>
      <c r="F330" s="313"/>
      <c r="G330" s="313"/>
      <c r="H330" s="313"/>
    </row>
    <row r="331" spans="5:8" x14ac:dyDescent="0.2">
      <c r="E331" s="313"/>
      <c r="F331" s="313"/>
      <c r="G331" s="313"/>
      <c r="H331" s="313"/>
    </row>
    <row r="332" spans="5:8" x14ac:dyDescent="0.2">
      <c r="E332" s="313"/>
      <c r="F332" s="313"/>
      <c r="G332" s="313"/>
      <c r="H332" s="313"/>
    </row>
    <row r="333" spans="5:8" x14ac:dyDescent="0.2">
      <c r="E333" s="313"/>
      <c r="F333" s="313"/>
      <c r="G333" s="313"/>
      <c r="H333" s="313"/>
    </row>
    <row r="334" spans="5:8" x14ac:dyDescent="0.2">
      <c r="E334" s="313"/>
      <c r="F334" s="313"/>
      <c r="G334" s="313"/>
      <c r="H334" s="313"/>
    </row>
    <row r="335" spans="5:8" x14ac:dyDescent="0.2">
      <c r="E335" s="313"/>
      <c r="F335" s="313"/>
      <c r="G335" s="313"/>
      <c r="H335" s="313"/>
    </row>
    <row r="336" spans="5:8" x14ac:dyDescent="0.2">
      <c r="E336" s="313"/>
      <c r="F336" s="313"/>
      <c r="G336" s="313"/>
      <c r="H336" s="313"/>
    </row>
    <row r="337" spans="5:8" x14ac:dyDescent="0.2">
      <c r="E337" s="313"/>
      <c r="F337" s="313"/>
      <c r="G337" s="313"/>
      <c r="H337" s="313"/>
    </row>
    <row r="338" spans="5:8" x14ac:dyDescent="0.2">
      <c r="E338" s="313"/>
      <c r="F338" s="313"/>
      <c r="G338" s="313"/>
      <c r="H338" s="313"/>
    </row>
    <row r="339" spans="5:8" x14ac:dyDescent="0.2">
      <c r="E339" s="313"/>
      <c r="F339" s="313"/>
      <c r="G339" s="313"/>
      <c r="H339" s="313"/>
    </row>
    <row r="340" spans="5:8" x14ac:dyDescent="0.2">
      <c r="E340" s="313"/>
      <c r="F340" s="313"/>
      <c r="G340" s="313"/>
      <c r="H340" s="313"/>
    </row>
    <row r="341" spans="5:8" x14ac:dyDescent="0.2">
      <c r="E341" s="313"/>
      <c r="F341" s="313"/>
      <c r="G341" s="313"/>
      <c r="H341" s="313"/>
    </row>
    <row r="342" spans="5:8" x14ac:dyDescent="0.2">
      <c r="E342" s="313"/>
      <c r="F342" s="313"/>
      <c r="G342" s="313"/>
      <c r="H342" s="313"/>
    </row>
    <row r="343" spans="5:8" x14ac:dyDescent="0.2">
      <c r="E343" s="313"/>
      <c r="F343" s="313"/>
      <c r="G343" s="313"/>
      <c r="H343" s="313"/>
    </row>
    <row r="344" spans="5:8" x14ac:dyDescent="0.2">
      <c r="E344" s="313"/>
      <c r="F344" s="313"/>
      <c r="G344" s="313"/>
      <c r="H344" s="313"/>
    </row>
    <row r="345" spans="5:8" x14ac:dyDescent="0.2">
      <c r="E345" s="313"/>
      <c r="F345" s="313"/>
      <c r="G345" s="313"/>
      <c r="H345" s="313"/>
    </row>
    <row r="346" spans="5:8" x14ac:dyDescent="0.2">
      <c r="E346" s="313"/>
      <c r="F346" s="313"/>
      <c r="G346" s="313"/>
      <c r="H346" s="313"/>
    </row>
    <row r="347" spans="5:8" x14ac:dyDescent="0.2">
      <c r="E347" s="313"/>
      <c r="F347" s="313"/>
      <c r="G347" s="313"/>
      <c r="H347" s="313"/>
    </row>
    <row r="348" spans="5:8" x14ac:dyDescent="0.2">
      <c r="E348" s="313"/>
      <c r="F348" s="313"/>
      <c r="G348" s="313"/>
      <c r="H348" s="313"/>
    </row>
    <row r="349" spans="5:8" x14ac:dyDescent="0.2">
      <c r="E349" s="313"/>
      <c r="F349" s="313"/>
      <c r="G349" s="313"/>
      <c r="H349" s="313"/>
    </row>
    <row r="350" spans="5:8" x14ac:dyDescent="0.2">
      <c r="E350" s="313"/>
      <c r="F350" s="313"/>
      <c r="G350" s="313"/>
      <c r="H350" s="313"/>
    </row>
    <row r="351" spans="5:8" x14ac:dyDescent="0.2">
      <c r="E351" s="313"/>
      <c r="F351" s="313"/>
      <c r="G351" s="313"/>
      <c r="H351" s="313"/>
    </row>
    <row r="352" spans="5:8" x14ac:dyDescent="0.2">
      <c r="E352" s="313"/>
      <c r="F352" s="313"/>
      <c r="G352" s="313"/>
      <c r="H352" s="313"/>
    </row>
    <row r="353" spans="5:8" x14ac:dyDescent="0.2">
      <c r="E353" s="313"/>
      <c r="F353" s="313"/>
      <c r="G353" s="313"/>
      <c r="H353" s="313"/>
    </row>
    <row r="354" spans="5:8" x14ac:dyDescent="0.2">
      <c r="E354" s="313"/>
      <c r="F354" s="313"/>
      <c r="G354" s="313"/>
      <c r="H354" s="313"/>
    </row>
    <row r="355" spans="5:8" x14ac:dyDescent="0.2">
      <c r="E355" s="313"/>
      <c r="F355" s="313"/>
      <c r="G355" s="313"/>
      <c r="H355" s="313"/>
    </row>
    <row r="356" spans="5:8" x14ac:dyDescent="0.2">
      <c r="E356" s="313"/>
      <c r="F356" s="313"/>
      <c r="G356" s="313"/>
      <c r="H356" s="313"/>
    </row>
    <row r="357" spans="5:8" x14ac:dyDescent="0.2">
      <c r="E357" s="313"/>
      <c r="F357" s="313"/>
      <c r="G357" s="313"/>
      <c r="H357" s="313"/>
    </row>
    <row r="358" spans="5:8" x14ac:dyDescent="0.2">
      <c r="E358" s="313"/>
      <c r="F358" s="313"/>
      <c r="G358" s="313"/>
      <c r="H358" s="313"/>
    </row>
    <row r="359" spans="5:8" x14ac:dyDescent="0.2">
      <c r="E359" s="313"/>
      <c r="F359" s="313"/>
      <c r="G359" s="313"/>
      <c r="H359" s="313"/>
    </row>
    <row r="360" spans="5:8" x14ac:dyDescent="0.2">
      <c r="E360" s="313"/>
      <c r="F360" s="313"/>
      <c r="G360" s="313"/>
      <c r="H360" s="313"/>
    </row>
    <row r="361" spans="5:8" x14ac:dyDescent="0.2">
      <c r="E361" s="313"/>
      <c r="F361" s="313"/>
      <c r="G361" s="313"/>
      <c r="H361" s="313"/>
    </row>
    <row r="362" spans="5:8" x14ac:dyDescent="0.2">
      <c r="E362" s="313"/>
      <c r="F362" s="313"/>
      <c r="G362" s="313"/>
      <c r="H362" s="313"/>
    </row>
    <row r="363" spans="5:8" x14ac:dyDescent="0.2">
      <c r="E363" s="313"/>
      <c r="F363" s="313"/>
      <c r="G363" s="313"/>
      <c r="H363" s="313"/>
    </row>
    <row r="364" spans="5:8" x14ac:dyDescent="0.2">
      <c r="E364" s="313"/>
      <c r="F364" s="313"/>
      <c r="G364" s="313"/>
      <c r="H364" s="313"/>
    </row>
    <row r="365" spans="5:8" x14ac:dyDescent="0.2">
      <c r="E365" s="313"/>
      <c r="F365" s="313"/>
      <c r="G365" s="313"/>
      <c r="H365" s="313"/>
    </row>
    <row r="366" spans="5:8" x14ac:dyDescent="0.2">
      <c r="E366" s="313"/>
      <c r="F366" s="313"/>
      <c r="G366" s="313"/>
      <c r="H366" s="313"/>
    </row>
    <row r="367" spans="5:8" x14ac:dyDescent="0.2">
      <c r="E367" s="313"/>
      <c r="F367" s="313"/>
      <c r="G367" s="313"/>
      <c r="H367" s="313"/>
    </row>
    <row r="368" spans="5:8" x14ac:dyDescent="0.2">
      <c r="E368" s="313"/>
      <c r="F368" s="313"/>
      <c r="G368" s="313"/>
      <c r="H368" s="313"/>
    </row>
    <row r="369" spans="5:8" x14ac:dyDescent="0.2">
      <c r="E369" s="313"/>
      <c r="F369" s="313"/>
      <c r="G369" s="313"/>
      <c r="H369" s="313"/>
    </row>
    <row r="370" spans="5:8" x14ac:dyDescent="0.2">
      <c r="E370" s="313"/>
      <c r="F370" s="313"/>
      <c r="G370" s="313"/>
      <c r="H370" s="313"/>
    </row>
    <row r="371" spans="5:8" x14ac:dyDescent="0.2">
      <c r="E371" s="313"/>
      <c r="F371" s="313"/>
      <c r="G371" s="313"/>
      <c r="H371" s="313"/>
    </row>
    <row r="372" spans="5:8" x14ac:dyDescent="0.2">
      <c r="E372" s="313"/>
      <c r="F372" s="313"/>
      <c r="G372" s="313"/>
      <c r="H372" s="313"/>
    </row>
    <row r="373" spans="5:8" x14ac:dyDescent="0.2">
      <c r="E373" s="313"/>
      <c r="F373" s="313"/>
      <c r="G373" s="313"/>
      <c r="H373" s="313"/>
    </row>
    <row r="374" spans="5:8" x14ac:dyDescent="0.2">
      <c r="E374" s="313"/>
      <c r="F374" s="313"/>
      <c r="G374" s="313"/>
      <c r="H374" s="313"/>
    </row>
    <row r="375" spans="5:8" x14ac:dyDescent="0.2">
      <c r="E375" s="313"/>
      <c r="F375" s="313"/>
      <c r="G375" s="313"/>
      <c r="H375" s="313"/>
    </row>
    <row r="376" spans="5:8" x14ac:dyDescent="0.2">
      <c r="E376" s="313"/>
      <c r="F376" s="313"/>
      <c r="G376" s="313"/>
      <c r="H376" s="313"/>
    </row>
    <row r="377" spans="5:8" x14ac:dyDescent="0.2">
      <c r="E377" s="313"/>
      <c r="F377" s="313"/>
      <c r="G377" s="313"/>
      <c r="H377" s="313"/>
    </row>
    <row r="378" spans="5:8" x14ac:dyDescent="0.2">
      <c r="E378" s="313"/>
      <c r="F378" s="313"/>
      <c r="G378" s="313"/>
      <c r="H378" s="313"/>
    </row>
    <row r="379" spans="5:8" x14ac:dyDescent="0.2">
      <c r="E379" s="313"/>
      <c r="F379" s="313"/>
      <c r="G379" s="313"/>
      <c r="H379" s="313"/>
    </row>
    <row r="380" spans="5:8" x14ac:dyDescent="0.2">
      <c r="E380" s="313"/>
      <c r="F380" s="313"/>
      <c r="G380" s="313"/>
      <c r="H380" s="313"/>
    </row>
    <row r="381" spans="5:8" x14ac:dyDescent="0.2">
      <c r="E381" s="313"/>
      <c r="F381" s="313"/>
      <c r="G381" s="313"/>
      <c r="H381" s="313"/>
    </row>
    <row r="382" spans="5:8" x14ac:dyDescent="0.2">
      <c r="E382" s="313"/>
      <c r="F382" s="313"/>
      <c r="G382" s="313"/>
      <c r="H382" s="313"/>
    </row>
    <row r="383" spans="5:8" x14ac:dyDescent="0.2">
      <c r="E383" s="313"/>
      <c r="F383" s="313"/>
      <c r="G383" s="313"/>
      <c r="H383" s="313"/>
    </row>
    <row r="384" spans="5:8" x14ac:dyDescent="0.2">
      <c r="E384" s="313"/>
      <c r="F384" s="313"/>
      <c r="G384" s="313"/>
      <c r="H384" s="313"/>
    </row>
    <row r="385" spans="5:8" x14ac:dyDescent="0.2">
      <c r="E385" s="313"/>
      <c r="F385" s="313"/>
      <c r="G385" s="313"/>
      <c r="H385" s="313"/>
    </row>
    <row r="386" spans="5:8" x14ac:dyDescent="0.2">
      <c r="E386" s="313"/>
      <c r="F386" s="313"/>
      <c r="G386" s="313"/>
      <c r="H386" s="313"/>
    </row>
    <row r="387" spans="5:8" x14ac:dyDescent="0.2">
      <c r="E387" s="313"/>
      <c r="F387" s="313"/>
      <c r="G387" s="313"/>
      <c r="H387" s="313"/>
    </row>
    <row r="388" spans="5:8" x14ac:dyDescent="0.2">
      <c r="E388" s="313"/>
      <c r="F388" s="313"/>
      <c r="G388" s="313"/>
      <c r="H388" s="313"/>
    </row>
    <row r="389" spans="5:8" x14ac:dyDescent="0.2">
      <c r="E389" s="313"/>
      <c r="F389" s="313"/>
      <c r="G389" s="313"/>
      <c r="H389" s="313"/>
    </row>
    <row r="390" spans="5:8" x14ac:dyDescent="0.2">
      <c r="E390" s="313"/>
      <c r="F390" s="313"/>
      <c r="G390" s="313"/>
      <c r="H390" s="313"/>
    </row>
    <row r="391" spans="5:8" x14ac:dyDescent="0.2">
      <c r="E391" s="313"/>
      <c r="F391" s="313"/>
      <c r="G391" s="313"/>
      <c r="H391" s="313"/>
    </row>
    <row r="392" spans="5:8" x14ac:dyDescent="0.2">
      <c r="E392" s="313"/>
      <c r="F392" s="313"/>
      <c r="G392" s="313"/>
      <c r="H392" s="313"/>
    </row>
    <row r="393" spans="5:8" x14ac:dyDescent="0.2">
      <c r="E393" s="313"/>
      <c r="F393" s="313"/>
      <c r="G393" s="313"/>
      <c r="H393" s="313"/>
    </row>
    <row r="394" spans="5:8" x14ac:dyDescent="0.2">
      <c r="E394" s="313"/>
      <c r="F394" s="313"/>
      <c r="G394" s="313"/>
      <c r="H394" s="313"/>
    </row>
    <row r="395" spans="5:8" x14ac:dyDescent="0.2">
      <c r="E395" s="313"/>
      <c r="F395" s="313"/>
      <c r="G395" s="313"/>
      <c r="H395" s="313"/>
    </row>
    <row r="396" spans="5:8" x14ac:dyDescent="0.2">
      <c r="E396" s="313"/>
      <c r="F396" s="313"/>
      <c r="G396" s="313"/>
      <c r="H396" s="313"/>
    </row>
    <row r="397" spans="5:8" x14ac:dyDescent="0.2">
      <c r="E397" s="313"/>
      <c r="F397" s="313"/>
      <c r="G397" s="313"/>
      <c r="H397" s="313"/>
    </row>
    <row r="398" spans="5:8" x14ac:dyDescent="0.2">
      <c r="E398" s="313"/>
      <c r="F398" s="313"/>
      <c r="G398" s="313"/>
      <c r="H398" s="313"/>
    </row>
    <row r="399" spans="5:8" x14ac:dyDescent="0.2">
      <c r="E399" s="313"/>
      <c r="F399" s="313"/>
      <c r="G399" s="313"/>
      <c r="H399" s="313"/>
    </row>
    <row r="400" spans="5:8" x14ac:dyDescent="0.2">
      <c r="E400" s="313"/>
      <c r="F400" s="313"/>
      <c r="G400" s="313"/>
      <c r="H400" s="313"/>
    </row>
    <row r="401" spans="5:8" x14ac:dyDescent="0.2">
      <c r="E401" s="313"/>
      <c r="F401" s="313"/>
      <c r="G401" s="313"/>
      <c r="H401" s="313"/>
    </row>
    <row r="402" spans="5:8" x14ac:dyDescent="0.2">
      <c r="E402" s="313"/>
      <c r="F402" s="313"/>
      <c r="G402" s="313"/>
      <c r="H402" s="313"/>
    </row>
    <row r="403" spans="5:8" x14ac:dyDescent="0.2">
      <c r="E403" s="313"/>
      <c r="F403" s="313"/>
      <c r="G403" s="313"/>
      <c r="H403" s="313"/>
    </row>
    <row r="404" spans="5:8" x14ac:dyDescent="0.2">
      <c r="E404" s="313"/>
      <c r="F404" s="313"/>
      <c r="G404" s="313"/>
      <c r="H404" s="313"/>
    </row>
    <row r="405" spans="5:8" x14ac:dyDescent="0.2">
      <c r="E405" s="313"/>
      <c r="F405" s="313"/>
      <c r="G405" s="313"/>
      <c r="H405" s="313"/>
    </row>
    <row r="406" spans="5:8" x14ac:dyDescent="0.2">
      <c r="E406" s="313"/>
      <c r="F406" s="313"/>
      <c r="G406" s="313"/>
      <c r="H406" s="313"/>
    </row>
    <row r="407" spans="5:8" x14ac:dyDescent="0.2">
      <c r="E407" s="313"/>
      <c r="F407" s="313"/>
      <c r="G407" s="313"/>
      <c r="H407" s="313"/>
    </row>
    <row r="408" spans="5:8" x14ac:dyDescent="0.2">
      <c r="E408" s="313"/>
      <c r="F408" s="313"/>
      <c r="G408" s="313"/>
      <c r="H408" s="313"/>
    </row>
    <row r="409" spans="5:8" x14ac:dyDescent="0.2">
      <c r="E409" s="313"/>
      <c r="F409" s="313"/>
      <c r="G409" s="313"/>
      <c r="H409" s="313"/>
    </row>
    <row r="410" spans="5:8" x14ac:dyDescent="0.2">
      <c r="E410" s="313"/>
      <c r="F410" s="313"/>
      <c r="G410" s="313"/>
      <c r="H410" s="313"/>
    </row>
    <row r="411" spans="5:8" x14ac:dyDescent="0.2">
      <c r="E411" s="313"/>
      <c r="F411" s="313"/>
      <c r="G411" s="313"/>
      <c r="H411" s="313"/>
    </row>
    <row r="412" spans="5:8" x14ac:dyDescent="0.2">
      <c r="E412" s="313"/>
      <c r="F412" s="313"/>
      <c r="G412" s="313"/>
      <c r="H412" s="313"/>
    </row>
    <row r="413" spans="5:8" x14ac:dyDescent="0.2">
      <c r="E413" s="313"/>
      <c r="F413" s="313"/>
      <c r="G413" s="313"/>
      <c r="H413" s="313"/>
    </row>
    <row r="414" spans="5:8" x14ac:dyDescent="0.2">
      <c r="E414" s="313"/>
      <c r="F414" s="313"/>
      <c r="G414" s="313"/>
      <c r="H414" s="313"/>
    </row>
    <row r="415" spans="5:8" x14ac:dyDescent="0.2">
      <c r="E415" s="313"/>
      <c r="F415" s="313"/>
      <c r="G415" s="313"/>
      <c r="H415" s="313"/>
    </row>
    <row r="416" spans="5:8" x14ac:dyDescent="0.2">
      <c r="E416" s="313"/>
      <c r="F416" s="313"/>
      <c r="G416" s="313"/>
      <c r="H416" s="313"/>
    </row>
    <row r="417" spans="5:8" x14ac:dyDescent="0.2">
      <c r="E417" s="313"/>
      <c r="F417" s="313"/>
      <c r="G417" s="313"/>
      <c r="H417" s="313"/>
    </row>
    <row r="418" spans="5:8" x14ac:dyDescent="0.2">
      <c r="E418" s="313"/>
      <c r="F418" s="313"/>
      <c r="G418" s="313"/>
      <c r="H418" s="313"/>
    </row>
    <row r="419" spans="5:8" x14ac:dyDescent="0.2">
      <c r="E419" s="313"/>
      <c r="F419" s="313"/>
      <c r="G419" s="313"/>
      <c r="H419" s="313"/>
    </row>
    <row r="420" spans="5:8" x14ac:dyDescent="0.2">
      <c r="E420" s="313"/>
      <c r="F420" s="313"/>
      <c r="G420" s="313"/>
      <c r="H420" s="313"/>
    </row>
    <row r="421" spans="5:8" x14ac:dyDescent="0.2">
      <c r="E421" s="313"/>
      <c r="F421" s="313"/>
      <c r="G421" s="313"/>
      <c r="H421" s="313"/>
    </row>
    <row r="422" spans="5:8" x14ac:dyDescent="0.2">
      <c r="E422" s="313"/>
      <c r="F422" s="313"/>
      <c r="G422" s="313"/>
      <c r="H422" s="313"/>
    </row>
    <row r="423" spans="5:8" x14ac:dyDescent="0.2">
      <c r="E423" s="313"/>
      <c r="F423" s="313"/>
      <c r="G423" s="313"/>
      <c r="H423" s="313"/>
    </row>
    <row r="424" spans="5:8" x14ac:dyDescent="0.2">
      <c r="E424" s="313"/>
      <c r="F424" s="313"/>
      <c r="G424" s="313"/>
      <c r="H424" s="313"/>
    </row>
    <row r="425" spans="5:8" x14ac:dyDescent="0.2">
      <c r="E425" s="313"/>
      <c r="F425" s="313"/>
      <c r="G425" s="313"/>
      <c r="H425" s="313"/>
    </row>
    <row r="426" spans="5:8" x14ac:dyDescent="0.2">
      <c r="E426" s="313"/>
      <c r="F426" s="313"/>
      <c r="G426" s="313"/>
      <c r="H426" s="313"/>
    </row>
    <row r="427" spans="5:8" x14ac:dyDescent="0.2">
      <c r="E427" s="313"/>
      <c r="F427" s="313"/>
      <c r="G427" s="313"/>
      <c r="H427" s="313"/>
    </row>
    <row r="428" spans="5:8" x14ac:dyDescent="0.2">
      <c r="E428" s="313"/>
      <c r="F428" s="313"/>
      <c r="G428" s="313"/>
      <c r="H428" s="313"/>
    </row>
    <row r="429" spans="5:8" x14ac:dyDescent="0.2">
      <c r="E429" s="313"/>
      <c r="F429" s="313"/>
      <c r="G429" s="313"/>
      <c r="H429" s="313"/>
    </row>
    <row r="430" spans="5:8" x14ac:dyDescent="0.2">
      <c r="E430" s="313"/>
      <c r="F430" s="313"/>
      <c r="G430" s="313"/>
      <c r="H430" s="313"/>
    </row>
    <row r="431" spans="5:8" x14ac:dyDescent="0.2">
      <c r="E431" s="313"/>
      <c r="F431" s="313"/>
      <c r="G431" s="313"/>
      <c r="H431" s="313"/>
    </row>
    <row r="432" spans="5:8" x14ac:dyDescent="0.2">
      <c r="E432" s="313"/>
      <c r="F432" s="313"/>
      <c r="G432" s="313"/>
      <c r="H432" s="313"/>
    </row>
    <row r="433" spans="5:8" x14ac:dyDescent="0.2">
      <c r="E433" s="313"/>
      <c r="F433" s="313"/>
      <c r="G433" s="313"/>
      <c r="H433" s="313"/>
    </row>
    <row r="434" spans="5:8" x14ac:dyDescent="0.2">
      <c r="E434" s="313"/>
      <c r="F434" s="313"/>
      <c r="G434" s="313"/>
      <c r="H434" s="313"/>
    </row>
    <row r="435" spans="5:8" x14ac:dyDescent="0.2">
      <c r="E435" s="313"/>
      <c r="F435" s="313"/>
      <c r="G435" s="313"/>
      <c r="H435" s="313"/>
    </row>
    <row r="436" spans="5:8" x14ac:dyDescent="0.2">
      <c r="E436" s="313"/>
      <c r="F436" s="313"/>
      <c r="G436" s="313"/>
      <c r="H436" s="313"/>
    </row>
    <row r="437" spans="5:8" x14ac:dyDescent="0.2">
      <c r="E437" s="313"/>
      <c r="F437" s="313"/>
      <c r="G437" s="313"/>
      <c r="H437" s="313"/>
    </row>
    <row r="438" spans="5:8" x14ac:dyDescent="0.2">
      <c r="E438" s="313"/>
      <c r="F438" s="313"/>
      <c r="G438" s="313"/>
      <c r="H438" s="313"/>
    </row>
    <row r="439" spans="5:8" x14ac:dyDescent="0.2">
      <c r="E439" s="313"/>
      <c r="F439" s="313"/>
      <c r="G439" s="313"/>
      <c r="H439" s="313"/>
    </row>
    <row r="440" spans="5:8" x14ac:dyDescent="0.2">
      <c r="E440" s="313"/>
      <c r="F440" s="313"/>
      <c r="G440" s="313"/>
      <c r="H440" s="313"/>
    </row>
    <row r="441" spans="5:8" x14ac:dyDescent="0.2">
      <c r="E441" s="313"/>
      <c r="F441" s="313"/>
      <c r="G441" s="313"/>
      <c r="H441" s="313"/>
    </row>
    <row r="442" spans="5:8" x14ac:dyDescent="0.2">
      <c r="E442" s="313"/>
      <c r="F442" s="313"/>
      <c r="G442" s="313"/>
      <c r="H442" s="313"/>
    </row>
    <row r="443" spans="5:8" x14ac:dyDescent="0.2">
      <c r="E443" s="313"/>
      <c r="F443" s="313"/>
      <c r="G443" s="313"/>
      <c r="H443" s="313"/>
    </row>
    <row r="444" spans="5:8" x14ac:dyDescent="0.2">
      <c r="E444" s="313"/>
      <c r="F444" s="313"/>
      <c r="G444" s="313"/>
      <c r="H444" s="313"/>
    </row>
    <row r="445" spans="5:8" x14ac:dyDescent="0.2">
      <c r="E445" s="313"/>
      <c r="F445" s="313"/>
      <c r="G445" s="313"/>
      <c r="H445" s="313"/>
    </row>
    <row r="446" spans="5:8" x14ac:dyDescent="0.2">
      <c r="E446" s="313"/>
      <c r="F446" s="313"/>
      <c r="G446" s="313"/>
      <c r="H446" s="313"/>
    </row>
    <row r="447" spans="5:8" x14ac:dyDescent="0.2">
      <c r="E447" s="313"/>
      <c r="F447" s="313"/>
      <c r="G447" s="313"/>
      <c r="H447" s="313"/>
    </row>
    <row r="448" spans="5:8" x14ac:dyDescent="0.2">
      <c r="E448" s="313"/>
      <c r="F448" s="313"/>
      <c r="G448" s="313"/>
      <c r="H448" s="313"/>
    </row>
    <row r="449" spans="5:8" x14ac:dyDescent="0.2">
      <c r="E449" s="313"/>
      <c r="F449" s="313"/>
      <c r="G449" s="313"/>
      <c r="H449" s="313"/>
    </row>
    <row r="450" spans="5:8" x14ac:dyDescent="0.2">
      <c r="E450" s="313"/>
      <c r="F450" s="313"/>
      <c r="G450" s="313"/>
      <c r="H450" s="313"/>
    </row>
    <row r="451" spans="5:8" x14ac:dyDescent="0.2">
      <c r="E451" s="313"/>
      <c r="F451" s="313"/>
      <c r="G451" s="313"/>
      <c r="H451" s="313"/>
    </row>
    <row r="452" spans="5:8" x14ac:dyDescent="0.2">
      <c r="E452" s="313"/>
      <c r="F452" s="313"/>
      <c r="G452" s="313"/>
      <c r="H452" s="313"/>
    </row>
    <row r="453" spans="5:8" x14ac:dyDescent="0.2">
      <c r="E453" s="313"/>
      <c r="F453" s="313"/>
      <c r="G453" s="313"/>
      <c r="H453" s="313"/>
    </row>
    <row r="454" spans="5:8" x14ac:dyDescent="0.2">
      <c r="E454" s="313"/>
      <c r="F454" s="313"/>
      <c r="G454" s="313"/>
      <c r="H454" s="313"/>
    </row>
    <row r="455" spans="5:8" x14ac:dyDescent="0.2">
      <c r="E455" s="313"/>
      <c r="F455" s="313"/>
      <c r="G455" s="313"/>
      <c r="H455" s="313"/>
    </row>
    <row r="456" spans="5:8" x14ac:dyDescent="0.2">
      <c r="E456" s="313"/>
      <c r="F456" s="313"/>
      <c r="G456" s="313"/>
      <c r="H456" s="313"/>
    </row>
    <row r="457" spans="5:8" x14ac:dyDescent="0.2">
      <c r="E457" s="313"/>
      <c r="F457" s="313"/>
      <c r="G457" s="313"/>
      <c r="H457" s="313"/>
    </row>
    <row r="458" spans="5:8" x14ac:dyDescent="0.2">
      <c r="E458" s="313"/>
      <c r="F458" s="313"/>
      <c r="G458" s="313"/>
      <c r="H458" s="313"/>
    </row>
    <row r="459" spans="5:8" x14ac:dyDescent="0.2">
      <c r="E459" s="313"/>
      <c r="F459" s="313"/>
      <c r="G459" s="313"/>
      <c r="H459" s="313"/>
    </row>
    <row r="460" spans="5:8" x14ac:dyDescent="0.2">
      <c r="E460" s="313"/>
      <c r="F460" s="313"/>
      <c r="G460" s="313"/>
      <c r="H460" s="313"/>
    </row>
    <row r="461" spans="5:8" x14ac:dyDescent="0.2">
      <c r="E461" s="313"/>
      <c r="F461" s="313"/>
      <c r="G461" s="313"/>
      <c r="H461" s="313"/>
    </row>
    <row r="462" spans="5:8" x14ac:dyDescent="0.2">
      <c r="E462" s="313"/>
      <c r="F462" s="313"/>
      <c r="G462" s="313"/>
      <c r="H462" s="313"/>
    </row>
    <row r="463" spans="5:8" x14ac:dyDescent="0.2">
      <c r="E463" s="313"/>
      <c r="F463" s="313"/>
      <c r="G463" s="313"/>
      <c r="H463" s="313"/>
    </row>
    <row r="464" spans="5:8" x14ac:dyDescent="0.2">
      <c r="E464" s="313"/>
      <c r="F464" s="313"/>
      <c r="G464" s="313"/>
      <c r="H464" s="313"/>
    </row>
    <row r="465" spans="5:8" x14ac:dyDescent="0.2">
      <c r="E465" s="313"/>
      <c r="F465" s="313"/>
      <c r="G465" s="313"/>
      <c r="H465" s="313"/>
    </row>
    <row r="466" spans="5:8" x14ac:dyDescent="0.2">
      <c r="E466" s="313"/>
      <c r="F466" s="313"/>
      <c r="G466" s="313"/>
      <c r="H466" s="313"/>
    </row>
    <row r="467" spans="5:8" x14ac:dyDescent="0.2">
      <c r="E467" s="313"/>
      <c r="F467" s="313"/>
      <c r="G467" s="313"/>
      <c r="H467" s="313"/>
    </row>
    <row r="468" spans="5:8" x14ac:dyDescent="0.2">
      <c r="E468" s="313"/>
      <c r="F468" s="313"/>
      <c r="G468" s="313"/>
      <c r="H468" s="313"/>
    </row>
    <row r="469" spans="5:8" x14ac:dyDescent="0.2">
      <c r="E469" s="313"/>
      <c r="F469" s="313"/>
      <c r="G469" s="313"/>
      <c r="H469" s="313"/>
    </row>
    <row r="470" spans="5:8" x14ac:dyDescent="0.2">
      <c r="E470" s="313"/>
      <c r="F470" s="313"/>
      <c r="G470" s="313"/>
      <c r="H470" s="313"/>
    </row>
    <row r="471" spans="5:8" x14ac:dyDescent="0.2">
      <c r="E471" s="313"/>
      <c r="F471" s="313"/>
      <c r="G471" s="313"/>
      <c r="H471" s="313"/>
    </row>
    <row r="472" spans="5:8" x14ac:dyDescent="0.2">
      <c r="E472" s="313"/>
      <c r="F472" s="313"/>
      <c r="G472" s="313"/>
      <c r="H472" s="313"/>
    </row>
    <row r="473" spans="5:8" x14ac:dyDescent="0.2">
      <c r="E473" s="313"/>
      <c r="F473" s="313"/>
      <c r="G473" s="313"/>
      <c r="H473" s="313"/>
    </row>
    <row r="474" spans="5:8" x14ac:dyDescent="0.2">
      <c r="E474" s="313"/>
      <c r="F474" s="313"/>
      <c r="G474" s="313"/>
      <c r="H474" s="313"/>
    </row>
    <row r="475" spans="5:8" x14ac:dyDescent="0.2">
      <c r="E475" s="313"/>
      <c r="F475" s="313"/>
      <c r="G475" s="313"/>
      <c r="H475" s="313"/>
    </row>
    <row r="476" spans="5:8" x14ac:dyDescent="0.2">
      <c r="E476" s="313"/>
      <c r="F476" s="313"/>
      <c r="G476" s="313"/>
      <c r="H476" s="313"/>
    </row>
    <row r="477" spans="5:8" x14ac:dyDescent="0.2">
      <c r="E477" s="313"/>
      <c r="F477" s="313"/>
      <c r="G477" s="313"/>
      <c r="H477" s="313"/>
    </row>
    <row r="478" spans="5:8" x14ac:dyDescent="0.2">
      <c r="E478" s="313"/>
      <c r="F478" s="313"/>
      <c r="G478" s="313"/>
      <c r="H478" s="313"/>
    </row>
    <row r="479" spans="5:8" x14ac:dyDescent="0.2">
      <c r="E479" s="313"/>
      <c r="F479" s="313"/>
      <c r="G479" s="313"/>
      <c r="H479" s="313"/>
    </row>
    <row r="480" spans="5:8" x14ac:dyDescent="0.2">
      <c r="E480" s="313"/>
      <c r="F480" s="313"/>
      <c r="G480" s="313"/>
      <c r="H480" s="313"/>
    </row>
    <row r="481" spans="5:8" x14ac:dyDescent="0.2">
      <c r="E481" s="313"/>
      <c r="F481" s="313"/>
      <c r="G481" s="313"/>
      <c r="H481" s="313"/>
    </row>
    <row r="482" spans="5:8" x14ac:dyDescent="0.2">
      <c r="E482" s="313"/>
      <c r="F482" s="313"/>
      <c r="G482" s="313"/>
      <c r="H482" s="313"/>
    </row>
    <row r="483" spans="5:8" x14ac:dyDescent="0.2">
      <c r="E483" s="313"/>
      <c r="F483" s="313"/>
      <c r="G483" s="313"/>
      <c r="H483" s="313"/>
    </row>
    <row r="484" spans="5:8" x14ac:dyDescent="0.2">
      <c r="E484" s="313"/>
      <c r="F484" s="313"/>
      <c r="G484" s="313"/>
      <c r="H484" s="313"/>
    </row>
    <row r="485" spans="5:8" x14ac:dyDescent="0.2">
      <c r="E485" s="313"/>
      <c r="F485" s="313"/>
      <c r="G485" s="313"/>
      <c r="H485" s="313"/>
    </row>
    <row r="486" spans="5:8" x14ac:dyDescent="0.2">
      <c r="E486" s="313"/>
      <c r="F486" s="313"/>
      <c r="G486" s="313"/>
      <c r="H486" s="313"/>
    </row>
    <row r="487" spans="5:8" x14ac:dyDescent="0.2">
      <c r="E487" s="313"/>
      <c r="F487" s="313"/>
      <c r="G487" s="313"/>
      <c r="H487" s="313"/>
    </row>
    <row r="488" spans="5:8" x14ac:dyDescent="0.2">
      <c r="E488" s="313"/>
      <c r="F488" s="313"/>
      <c r="G488" s="313"/>
      <c r="H488" s="313"/>
    </row>
    <row r="489" spans="5:8" x14ac:dyDescent="0.2">
      <c r="E489" s="313"/>
      <c r="F489" s="313"/>
      <c r="G489" s="313"/>
      <c r="H489" s="313"/>
    </row>
    <row r="490" spans="5:8" x14ac:dyDescent="0.2">
      <c r="E490" s="313"/>
      <c r="F490" s="313"/>
      <c r="G490" s="313"/>
      <c r="H490" s="313"/>
    </row>
    <row r="491" spans="5:8" x14ac:dyDescent="0.2">
      <c r="E491" s="313"/>
      <c r="F491" s="313"/>
      <c r="G491" s="313"/>
      <c r="H491" s="313"/>
    </row>
    <row r="492" spans="5:8" x14ac:dyDescent="0.2">
      <c r="E492" s="313"/>
      <c r="F492" s="313"/>
      <c r="G492" s="313"/>
      <c r="H492" s="313"/>
    </row>
    <row r="493" spans="5:8" x14ac:dyDescent="0.2">
      <c r="E493" s="313"/>
      <c r="F493" s="313"/>
      <c r="G493" s="313"/>
      <c r="H493" s="313"/>
    </row>
    <row r="494" spans="5:8" x14ac:dyDescent="0.2">
      <c r="E494" s="313"/>
      <c r="F494" s="313"/>
      <c r="G494" s="313"/>
      <c r="H494" s="313"/>
    </row>
    <row r="495" spans="5:8" x14ac:dyDescent="0.2">
      <c r="E495" s="313"/>
      <c r="F495" s="313"/>
      <c r="G495" s="313"/>
      <c r="H495" s="313"/>
    </row>
    <row r="496" spans="5:8" x14ac:dyDescent="0.2">
      <c r="E496" s="313"/>
      <c r="F496" s="313"/>
      <c r="G496" s="313"/>
      <c r="H496" s="313"/>
    </row>
    <row r="497" spans="5:8" x14ac:dyDescent="0.2">
      <c r="E497" s="313"/>
      <c r="F497" s="313"/>
      <c r="G497" s="313"/>
      <c r="H497" s="313"/>
    </row>
    <row r="498" spans="5:8" x14ac:dyDescent="0.2">
      <c r="E498" s="313"/>
      <c r="F498" s="313"/>
      <c r="G498" s="313"/>
      <c r="H498" s="313"/>
    </row>
    <row r="499" spans="5:8" x14ac:dyDescent="0.2">
      <c r="E499" s="313"/>
      <c r="F499" s="313"/>
      <c r="G499" s="313"/>
      <c r="H499" s="313"/>
    </row>
    <row r="500" spans="5:8" x14ac:dyDescent="0.2">
      <c r="E500" s="313"/>
      <c r="F500" s="313"/>
      <c r="G500" s="313"/>
      <c r="H500" s="313"/>
    </row>
    <row r="501" spans="5:8" x14ac:dyDescent="0.2">
      <c r="E501" s="313"/>
      <c r="F501" s="313"/>
      <c r="G501" s="313"/>
      <c r="H501" s="313"/>
    </row>
    <row r="502" spans="5:8" x14ac:dyDescent="0.2">
      <c r="E502" s="313"/>
      <c r="F502" s="313"/>
      <c r="G502" s="313"/>
      <c r="H502" s="313"/>
    </row>
    <row r="503" spans="5:8" x14ac:dyDescent="0.2">
      <c r="E503" s="313"/>
      <c r="F503" s="313"/>
      <c r="G503" s="313"/>
      <c r="H503" s="313"/>
    </row>
    <row r="504" spans="5:8" x14ac:dyDescent="0.2">
      <c r="E504" s="313"/>
      <c r="F504" s="313"/>
      <c r="G504" s="313"/>
      <c r="H504" s="313"/>
    </row>
    <row r="505" spans="5:8" x14ac:dyDescent="0.2">
      <c r="E505" s="313"/>
      <c r="F505" s="313"/>
      <c r="G505" s="313"/>
      <c r="H505" s="313"/>
    </row>
    <row r="506" spans="5:8" x14ac:dyDescent="0.2">
      <c r="E506" s="313"/>
      <c r="F506" s="313"/>
      <c r="G506" s="313"/>
      <c r="H506" s="313"/>
    </row>
    <row r="507" spans="5:8" x14ac:dyDescent="0.2">
      <c r="E507" s="313"/>
      <c r="F507" s="313"/>
      <c r="G507" s="313"/>
      <c r="H507" s="313"/>
    </row>
    <row r="508" spans="5:8" x14ac:dyDescent="0.2">
      <c r="E508" s="313"/>
      <c r="F508" s="313"/>
      <c r="G508" s="313"/>
      <c r="H508" s="313"/>
    </row>
    <row r="509" spans="5:8" x14ac:dyDescent="0.2">
      <c r="E509" s="313"/>
      <c r="F509" s="313"/>
      <c r="G509" s="313"/>
      <c r="H509" s="313"/>
    </row>
    <row r="510" spans="5:8" x14ac:dyDescent="0.2">
      <c r="E510" s="313"/>
      <c r="F510" s="313"/>
      <c r="G510" s="313"/>
      <c r="H510" s="313"/>
    </row>
    <row r="511" spans="5:8" x14ac:dyDescent="0.2">
      <c r="E511" s="313"/>
      <c r="F511" s="313"/>
      <c r="G511" s="313"/>
      <c r="H511" s="313"/>
    </row>
    <row r="512" spans="5:8" x14ac:dyDescent="0.2">
      <c r="E512" s="313"/>
      <c r="F512" s="313"/>
      <c r="G512" s="313"/>
      <c r="H512" s="313"/>
    </row>
    <row r="513" spans="5:8" x14ac:dyDescent="0.2">
      <c r="E513" s="313"/>
      <c r="F513" s="313"/>
      <c r="G513" s="313"/>
      <c r="H513" s="313"/>
    </row>
    <row r="514" spans="5:8" x14ac:dyDescent="0.2">
      <c r="E514" s="313"/>
      <c r="F514" s="313"/>
      <c r="G514" s="313"/>
      <c r="H514" s="313"/>
    </row>
    <row r="515" spans="5:8" x14ac:dyDescent="0.2">
      <c r="E515" s="313"/>
      <c r="F515" s="313"/>
      <c r="G515" s="313"/>
      <c r="H515" s="313"/>
    </row>
    <row r="516" spans="5:8" x14ac:dyDescent="0.2">
      <c r="E516" s="313"/>
      <c r="F516" s="313"/>
      <c r="G516" s="313"/>
      <c r="H516" s="313"/>
    </row>
    <row r="517" spans="5:8" x14ac:dyDescent="0.2">
      <c r="E517" s="313"/>
      <c r="F517" s="313"/>
      <c r="G517" s="313"/>
      <c r="H517" s="313"/>
    </row>
    <row r="518" spans="5:8" x14ac:dyDescent="0.2">
      <c r="E518" s="313"/>
      <c r="F518" s="313"/>
      <c r="G518" s="313"/>
      <c r="H518" s="313"/>
    </row>
    <row r="519" spans="5:8" x14ac:dyDescent="0.2">
      <c r="E519" s="313"/>
      <c r="F519" s="313"/>
      <c r="G519" s="313"/>
      <c r="H519" s="313"/>
    </row>
    <row r="520" spans="5:8" x14ac:dyDescent="0.2">
      <c r="E520" s="313"/>
      <c r="F520" s="313"/>
      <c r="G520" s="313"/>
      <c r="H520" s="313"/>
    </row>
    <row r="521" spans="5:8" x14ac:dyDescent="0.2">
      <c r="E521" s="313"/>
      <c r="F521" s="313"/>
      <c r="G521" s="313"/>
      <c r="H521" s="313"/>
    </row>
    <row r="522" spans="5:8" x14ac:dyDescent="0.2">
      <c r="E522" s="313"/>
      <c r="F522" s="313"/>
      <c r="G522" s="313"/>
      <c r="H522" s="313"/>
    </row>
    <row r="523" spans="5:8" x14ac:dyDescent="0.2">
      <c r="E523" s="313"/>
      <c r="F523" s="313"/>
      <c r="G523" s="313"/>
      <c r="H523" s="313"/>
    </row>
    <row r="524" spans="5:8" x14ac:dyDescent="0.2">
      <c r="E524" s="313"/>
      <c r="F524" s="313"/>
      <c r="G524" s="313"/>
      <c r="H524" s="313"/>
    </row>
    <row r="525" spans="5:8" x14ac:dyDescent="0.2">
      <c r="E525" s="313"/>
      <c r="F525" s="313"/>
      <c r="G525" s="313"/>
      <c r="H525" s="313"/>
    </row>
    <row r="526" spans="5:8" x14ac:dyDescent="0.2">
      <c r="E526" s="313"/>
      <c r="F526" s="313"/>
      <c r="G526" s="313"/>
      <c r="H526" s="313"/>
    </row>
    <row r="527" spans="5:8" x14ac:dyDescent="0.2">
      <c r="E527" s="313"/>
      <c r="F527" s="313"/>
      <c r="G527" s="313"/>
      <c r="H527" s="313"/>
    </row>
    <row r="528" spans="5:8" x14ac:dyDescent="0.2">
      <c r="E528" s="313"/>
      <c r="F528" s="313"/>
      <c r="G528" s="313"/>
      <c r="H528" s="313"/>
    </row>
    <row r="529" spans="5:8" x14ac:dyDescent="0.2">
      <c r="E529" s="313"/>
      <c r="F529" s="313"/>
      <c r="G529" s="313"/>
      <c r="H529" s="313"/>
    </row>
    <row r="530" spans="5:8" x14ac:dyDescent="0.2">
      <c r="E530" s="313"/>
      <c r="F530" s="313"/>
      <c r="G530" s="313"/>
      <c r="H530" s="313"/>
    </row>
    <row r="531" spans="5:8" x14ac:dyDescent="0.2">
      <c r="E531" s="313"/>
      <c r="F531" s="313"/>
      <c r="G531" s="313"/>
      <c r="H531" s="313"/>
    </row>
    <row r="532" spans="5:8" x14ac:dyDescent="0.2">
      <c r="E532" s="313"/>
      <c r="F532" s="313"/>
      <c r="G532" s="313"/>
      <c r="H532" s="313"/>
    </row>
    <row r="533" spans="5:8" x14ac:dyDescent="0.2">
      <c r="E533" s="313"/>
      <c r="F533" s="313"/>
      <c r="G533" s="313"/>
      <c r="H533" s="313"/>
    </row>
    <row r="534" spans="5:8" x14ac:dyDescent="0.2">
      <c r="E534" s="313"/>
      <c r="F534" s="313"/>
      <c r="G534" s="313"/>
      <c r="H534" s="313"/>
    </row>
    <row r="535" spans="5:8" x14ac:dyDescent="0.2">
      <c r="E535" s="313"/>
      <c r="F535" s="313"/>
      <c r="G535" s="313"/>
      <c r="H535" s="313"/>
    </row>
    <row r="536" spans="5:8" x14ac:dyDescent="0.2">
      <c r="E536" s="313"/>
      <c r="F536" s="313"/>
      <c r="G536" s="313"/>
      <c r="H536" s="313"/>
    </row>
    <row r="537" spans="5:8" x14ac:dyDescent="0.2">
      <c r="E537" s="313"/>
      <c r="F537" s="313"/>
      <c r="G537" s="313"/>
      <c r="H537" s="313"/>
    </row>
    <row r="538" spans="5:8" x14ac:dyDescent="0.2">
      <c r="E538" s="313"/>
      <c r="F538" s="313"/>
      <c r="G538" s="313"/>
      <c r="H538" s="313"/>
    </row>
    <row r="539" spans="5:8" x14ac:dyDescent="0.2">
      <c r="E539" s="313"/>
      <c r="F539" s="313"/>
      <c r="G539" s="313"/>
      <c r="H539" s="313"/>
    </row>
    <row r="540" spans="5:8" x14ac:dyDescent="0.2">
      <c r="E540" s="313"/>
      <c r="F540" s="313"/>
      <c r="G540" s="313"/>
      <c r="H540" s="313"/>
    </row>
    <row r="541" spans="5:8" x14ac:dyDescent="0.2">
      <c r="E541" s="313"/>
      <c r="F541" s="313"/>
      <c r="G541" s="313"/>
      <c r="H541" s="313"/>
    </row>
    <row r="542" spans="5:8" x14ac:dyDescent="0.2">
      <c r="E542" s="313"/>
      <c r="F542" s="313"/>
      <c r="G542" s="313"/>
      <c r="H542" s="313"/>
    </row>
    <row r="543" spans="5:8" x14ac:dyDescent="0.2">
      <c r="E543" s="313"/>
      <c r="F543" s="313"/>
      <c r="G543" s="313"/>
      <c r="H543" s="313"/>
    </row>
    <row r="544" spans="5:8" x14ac:dyDescent="0.2">
      <c r="E544" s="313"/>
      <c r="F544" s="313"/>
      <c r="G544" s="313"/>
      <c r="H544" s="313"/>
    </row>
    <row r="545" spans="5:8" x14ac:dyDescent="0.2">
      <c r="E545" s="313"/>
      <c r="F545" s="313"/>
      <c r="G545" s="313"/>
      <c r="H545" s="313"/>
    </row>
    <row r="546" spans="5:8" x14ac:dyDescent="0.2">
      <c r="E546" s="313"/>
      <c r="F546" s="313"/>
      <c r="G546" s="313"/>
      <c r="H546" s="313"/>
    </row>
    <row r="547" spans="5:8" x14ac:dyDescent="0.2">
      <c r="E547" s="313"/>
      <c r="F547" s="313"/>
      <c r="G547" s="313"/>
      <c r="H547" s="313"/>
    </row>
    <row r="548" spans="5:8" x14ac:dyDescent="0.2">
      <c r="E548" s="313"/>
      <c r="F548" s="313"/>
      <c r="G548" s="313"/>
      <c r="H548" s="313"/>
    </row>
    <row r="549" spans="5:8" x14ac:dyDescent="0.2">
      <c r="E549" s="313"/>
      <c r="F549" s="313"/>
      <c r="G549" s="313"/>
      <c r="H549" s="313"/>
    </row>
    <row r="550" spans="5:8" x14ac:dyDescent="0.2">
      <c r="E550" s="313"/>
      <c r="F550" s="313"/>
      <c r="G550" s="313"/>
      <c r="H550" s="313"/>
    </row>
    <row r="551" spans="5:8" x14ac:dyDescent="0.2">
      <c r="E551" s="313"/>
      <c r="F551" s="313"/>
      <c r="G551" s="313"/>
      <c r="H551" s="313"/>
    </row>
    <row r="552" spans="5:8" x14ac:dyDescent="0.2">
      <c r="E552" s="313"/>
      <c r="F552" s="313"/>
      <c r="G552" s="313"/>
      <c r="H552" s="313"/>
    </row>
    <row r="553" spans="5:8" x14ac:dyDescent="0.2">
      <c r="E553" s="313"/>
      <c r="F553" s="313"/>
      <c r="G553" s="313"/>
      <c r="H553" s="313"/>
    </row>
    <row r="554" spans="5:8" x14ac:dyDescent="0.2">
      <c r="E554" s="313"/>
      <c r="F554" s="313"/>
      <c r="G554" s="313"/>
      <c r="H554" s="313"/>
    </row>
    <row r="555" spans="5:8" x14ac:dyDescent="0.2">
      <c r="E555" s="313"/>
      <c r="F555" s="313"/>
      <c r="G555" s="313"/>
      <c r="H555" s="313"/>
    </row>
    <row r="556" spans="5:8" x14ac:dyDescent="0.2">
      <c r="E556" s="313"/>
      <c r="F556" s="313"/>
      <c r="G556" s="313"/>
      <c r="H556" s="313"/>
    </row>
    <row r="557" spans="5:8" x14ac:dyDescent="0.2">
      <c r="E557" s="313"/>
      <c r="F557" s="313"/>
      <c r="G557" s="313"/>
      <c r="H557" s="313"/>
    </row>
    <row r="558" spans="5:8" x14ac:dyDescent="0.2">
      <c r="E558" s="313"/>
      <c r="F558" s="313"/>
      <c r="G558" s="313"/>
      <c r="H558" s="313"/>
    </row>
    <row r="559" spans="5:8" x14ac:dyDescent="0.2">
      <c r="E559" s="313"/>
      <c r="F559" s="313"/>
      <c r="G559" s="313"/>
      <c r="H559" s="313"/>
    </row>
    <row r="560" spans="5:8" x14ac:dyDescent="0.2">
      <c r="E560" s="313"/>
      <c r="F560" s="313"/>
      <c r="G560" s="313"/>
      <c r="H560" s="313"/>
    </row>
    <row r="561" spans="5:8" x14ac:dyDescent="0.2">
      <c r="E561" s="313"/>
      <c r="F561" s="313"/>
      <c r="G561" s="313"/>
      <c r="H561" s="313"/>
    </row>
    <row r="562" spans="5:8" x14ac:dyDescent="0.2">
      <c r="E562" s="313"/>
      <c r="F562" s="313"/>
      <c r="G562" s="313"/>
      <c r="H562" s="313"/>
    </row>
    <row r="563" spans="5:8" x14ac:dyDescent="0.2">
      <c r="E563" s="313"/>
      <c r="F563" s="313"/>
      <c r="G563" s="313"/>
      <c r="H563" s="313"/>
    </row>
    <row r="564" spans="5:8" x14ac:dyDescent="0.2">
      <c r="E564" s="313"/>
      <c r="F564" s="313"/>
      <c r="G564" s="313"/>
      <c r="H564" s="313"/>
    </row>
    <row r="565" spans="5:8" x14ac:dyDescent="0.2">
      <c r="E565" s="313"/>
      <c r="F565" s="313"/>
      <c r="G565" s="313"/>
      <c r="H565" s="313"/>
    </row>
    <row r="566" spans="5:8" x14ac:dyDescent="0.2">
      <c r="E566" s="313"/>
      <c r="F566" s="313"/>
      <c r="G566" s="313"/>
      <c r="H566" s="313"/>
    </row>
    <row r="567" spans="5:8" x14ac:dyDescent="0.2">
      <c r="E567" s="313"/>
      <c r="F567" s="313"/>
      <c r="G567" s="313"/>
      <c r="H567" s="313"/>
    </row>
    <row r="568" spans="5:8" x14ac:dyDescent="0.2">
      <c r="E568" s="313"/>
      <c r="F568" s="313"/>
      <c r="G568" s="313"/>
      <c r="H568" s="313"/>
    </row>
    <row r="569" spans="5:8" x14ac:dyDescent="0.2">
      <c r="E569" s="313"/>
      <c r="F569" s="313"/>
      <c r="G569" s="313"/>
      <c r="H569" s="313"/>
    </row>
    <row r="570" spans="5:8" x14ac:dyDescent="0.2">
      <c r="E570" s="313"/>
      <c r="F570" s="313"/>
      <c r="G570" s="313"/>
      <c r="H570" s="313"/>
    </row>
    <row r="571" spans="5:8" x14ac:dyDescent="0.2">
      <c r="E571" s="313"/>
      <c r="F571" s="313"/>
      <c r="G571" s="313"/>
      <c r="H571" s="313"/>
    </row>
    <row r="572" spans="5:8" x14ac:dyDescent="0.2">
      <c r="E572" s="313"/>
      <c r="F572" s="313"/>
      <c r="G572" s="313"/>
      <c r="H572" s="313"/>
    </row>
    <row r="573" spans="5:8" x14ac:dyDescent="0.2">
      <c r="E573" s="313"/>
      <c r="F573" s="313"/>
      <c r="G573" s="313"/>
      <c r="H573" s="313"/>
    </row>
    <row r="574" spans="5:8" x14ac:dyDescent="0.2">
      <c r="E574" s="313"/>
      <c r="F574" s="313"/>
      <c r="G574" s="313"/>
      <c r="H574" s="313"/>
    </row>
    <row r="575" spans="5:8" x14ac:dyDescent="0.2">
      <c r="E575" s="313"/>
      <c r="F575" s="313"/>
      <c r="G575" s="313"/>
      <c r="H575" s="313"/>
    </row>
    <row r="576" spans="5:8" x14ac:dyDescent="0.2">
      <c r="E576" s="313"/>
      <c r="F576" s="313"/>
      <c r="G576" s="313"/>
      <c r="H576" s="313"/>
    </row>
    <row r="577" spans="5:8" x14ac:dyDescent="0.2">
      <c r="E577" s="313"/>
      <c r="F577" s="313"/>
      <c r="G577" s="313"/>
      <c r="H577" s="313"/>
    </row>
    <row r="578" spans="5:8" x14ac:dyDescent="0.2">
      <c r="E578" s="313"/>
      <c r="F578" s="313"/>
      <c r="G578" s="313"/>
      <c r="H578" s="313"/>
    </row>
    <row r="579" spans="5:8" x14ac:dyDescent="0.2">
      <c r="E579" s="313"/>
      <c r="F579" s="313"/>
      <c r="G579" s="313"/>
      <c r="H579" s="313"/>
    </row>
    <row r="580" spans="5:8" x14ac:dyDescent="0.2">
      <c r="E580" s="313"/>
      <c r="F580" s="313"/>
      <c r="G580" s="313"/>
      <c r="H580" s="313"/>
    </row>
    <row r="581" spans="5:8" x14ac:dyDescent="0.2">
      <c r="E581" s="313"/>
      <c r="F581" s="313"/>
      <c r="G581" s="313"/>
      <c r="H581" s="313"/>
    </row>
    <row r="582" spans="5:8" x14ac:dyDescent="0.2">
      <c r="E582" s="313"/>
      <c r="F582" s="313"/>
      <c r="G582" s="313"/>
      <c r="H582" s="313"/>
    </row>
    <row r="583" spans="5:8" x14ac:dyDescent="0.2">
      <c r="E583" s="313"/>
      <c r="F583" s="313"/>
      <c r="G583" s="313"/>
      <c r="H583" s="313"/>
    </row>
    <row r="584" spans="5:8" x14ac:dyDescent="0.2">
      <c r="E584" s="313"/>
      <c r="F584" s="313"/>
      <c r="G584" s="313"/>
      <c r="H584" s="313"/>
    </row>
    <row r="585" spans="5:8" x14ac:dyDescent="0.2">
      <c r="E585" s="313"/>
      <c r="F585" s="313"/>
      <c r="G585" s="313"/>
      <c r="H585" s="313"/>
    </row>
    <row r="586" spans="5:8" x14ac:dyDescent="0.2">
      <c r="E586" s="313"/>
      <c r="F586" s="313"/>
      <c r="G586" s="313"/>
      <c r="H586" s="313"/>
    </row>
    <row r="587" spans="5:8" x14ac:dyDescent="0.2">
      <c r="E587" s="313"/>
      <c r="F587" s="313"/>
      <c r="G587" s="313"/>
      <c r="H587" s="313"/>
    </row>
    <row r="588" spans="5:8" x14ac:dyDescent="0.2">
      <c r="E588" s="313"/>
      <c r="F588" s="313"/>
      <c r="G588" s="313"/>
      <c r="H588" s="313"/>
    </row>
    <row r="589" spans="5:8" x14ac:dyDescent="0.2">
      <c r="E589" s="313"/>
      <c r="F589" s="313"/>
      <c r="G589" s="313"/>
      <c r="H589" s="313"/>
    </row>
    <row r="590" spans="5:8" x14ac:dyDescent="0.2">
      <c r="E590" s="313"/>
      <c r="F590" s="313"/>
      <c r="G590" s="313"/>
      <c r="H590" s="313"/>
    </row>
    <row r="591" spans="5:8" x14ac:dyDescent="0.2">
      <c r="E591" s="313"/>
      <c r="F591" s="313"/>
      <c r="G591" s="313"/>
      <c r="H591" s="313"/>
    </row>
    <row r="592" spans="5:8" x14ac:dyDescent="0.2">
      <c r="E592" s="313"/>
      <c r="F592" s="313"/>
      <c r="G592" s="313"/>
      <c r="H592" s="313"/>
    </row>
    <row r="593" spans="5:8" x14ac:dyDescent="0.2">
      <c r="E593" s="313"/>
      <c r="F593" s="313"/>
      <c r="G593" s="313"/>
      <c r="H593" s="313"/>
    </row>
    <row r="594" spans="5:8" x14ac:dyDescent="0.2">
      <c r="E594" s="313"/>
      <c r="F594" s="313"/>
      <c r="G594" s="313"/>
      <c r="H594" s="313"/>
    </row>
    <row r="595" spans="5:8" x14ac:dyDescent="0.2">
      <c r="E595" s="313"/>
      <c r="F595" s="313"/>
      <c r="G595" s="313"/>
      <c r="H595" s="313"/>
    </row>
    <row r="596" spans="5:8" x14ac:dyDescent="0.2">
      <c r="E596" s="313"/>
      <c r="F596" s="313"/>
      <c r="G596" s="313"/>
      <c r="H596" s="313"/>
    </row>
    <row r="597" spans="5:8" x14ac:dyDescent="0.2">
      <c r="E597" s="313"/>
      <c r="F597" s="313"/>
      <c r="G597" s="313"/>
      <c r="H597" s="313"/>
    </row>
    <row r="598" spans="5:8" x14ac:dyDescent="0.2">
      <c r="E598" s="313"/>
      <c r="F598" s="313"/>
      <c r="G598" s="313"/>
      <c r="H598" s="313"/>
    </row>
    <row r="599" spans="5:8" x14ac:dyDescent="0.2">
      <c r="E599" s="313"/>
      <c r="F599" s="313"/>
      <c r="G599" s="313"/>
      <c r="H599" s="313"/>
    </row>
    <row r="600" spans="5:8" x14ac:dyDescent="0.2">
      <c r="E600" s="313"/>
      <c r="F600" s="313"/>
      <c r="G600" s="313"/>
      <c r="H600" s="313"/>
    </row>
    <row r="601" spans="5:8" x14ac:dyDescent="0.2">
      <c r="E601" s="313"/>
      <c r="F601" s="313"/>
      <c r="G601" s="313"/>
      <c r="H601" s="313"/>
    </row>
    <row r="602" spans="5:8" x14ac:dyDescent="0.2">
      <c r="E602" s="313"/>
      <c r="F602" s="313"/>
      <c r="G602" s="313"/>
      <c r="H602" s="313"/>
    </row>
    <row r="603" spans="5:8" x14ac:dyDescent="0.2">
      <c r="E603" s="313"/>
      <c r="F603" s="313"/>
      <c r="G603" s="313"/>
      <c r="H603" s="313"/>
    </row>
    <row r="604" spans="5:8" x14ac:dyDescent="0.2">
      <c r="E604" s="313"/>
      <c r="F604" s="313"/>
      <c r="G604" s="313"/>
      <c r="H604" s="313"/>
    </row>
    <row r="605" spans="5:8" x14ac:dyDescent="0.2">
      <c r="E605" s="313"/>
      <c r="F605" s="313"/>
      <c r="G605" s="313"/>
      <c r="H605" s="313"/>
    </row>
    <row r="606" spans="5:8" x14ac:dyDescent="0.2">
      <c r="E606" s="313"/>
      <c r="F606" s="313"/>
      <c r="G606" s="313"/>
      <c r="H606" s="313"/>
    </row>
    <row r="607" spans="5:8" x14ac:dyDescent="0.2">
      <c r="E607" s="313"/>
      <c r="F607" s="313"/>
      <c r="G607" s="313"/>
      <c r="H607" s="313"/>
    </row>
    <row r="608" spans="5:8" x14ac:dyDescent="0.2">
      <c r="E608" s="313"/>
      <c r="F608" s="313"/>
      <c r="G608" s="313"/>
      <c r="H608" s="313"/>
    </row>
    <row r="609" spans="5:8" x14ac:dyDescent="0.2">
      <c r="E609" s="313"/>
      <c r="F609" s="313"/>
      <c r="G609" s="313"/>
      <c r="H609" s="313"/>
    </row>
    <row r="610" spans="5:8" x14ac:dyDescent="0.2">
      <c r="E610" s="313"/>
      <c r="F610" s="313"/>
      <c r="G610" s="313"/>
      <c r="H610" s="313"/>
    </row>
    <row r="611" spans="5:8" x14ac:dyDescent="0.2">
      <c r="E611" s="313"/>
      <c r="F611" s="313"/>
      <c r="G611" s="313"/>
      <c r="H611" s="313"/>
    </row>
    <row r="612" spans="5:8" x14ac:dyDescent="0.2">
      <c r="E612" s="313"/>
      <c r="F612" s="313"/>
      <c r="G612" s="313"/>
      <c r="H612" s="313"/>
    </row>
    <row r="613" spans="5:8" x14ac:dyDescent="0.2">
      <c r="E613" s="313"/>
      <c r="F613" s="313"/>
      <c r="G613" s="313"/>
      <c r="H613" s="313"/>
    </row>
    <row r="614" spans="5:8" x14ac:dyDescent="0.2">
      <c r="E614" s="313"/>
      <c r="F614" s="313"/>
      <c r="G614" s="313"/>
      <c r="H614" s="313"/>
    </row>
    <row r="615" spans="5:8" x14ac:dyDescent="0.2">
      <c r="E615" s="313"/>
      <c r="F615" s="313"/>
      <c r="G615" s="313"/>
      <c r="H615" s="313"/>
    </row>
    <row r="616" spans="5:8" x14ac:dyDescent="0.2">
      <c r="E616" s="313"/>
      <c r="F616" s="313"/>
      <c r="G616" s="313"/>
      <c r="H616" s="313"/>
    </row>
    <row r="617" spans="5:8" x14ac:dyDescent="0.2">
      <c r="E617" s="313"/>
      <c r="F617" s="313"/>
      <c r="G617" s="313"/>
      <c r="H617" s="313"/>
    </row>
    <row r="618" spans="5:8" x14ac:dyDescent="0.2">
      <c r="E618" s="313"/>
      <c r="F618" s="313"/>
      <c r="G618" s="313"/>
      <c r="H618" s="313"/>
    </row>
    <row r="619" spans="5:8" x14ac:dyDescent="0.2">
      <c r="E619" s="313"/>
      <c r="F619" s="313"/>
      <c r="G619" s="313"/>
      <c r="H619" s="313"/>
    </row>
    <row r="620" spans="5:8" x14ac:dyDescent="0.2">
      <c r="E620" s="313"/>
      <c r="F620" s="313"/>
      <c r="G620" s="313"/>
      <c r="H620" s="313"/>
    </row>
    <row r="621" spans="5:8" x14ac:dyDescent="0.2">
      <c r="E621" s="313"/>
      <c r="F621" s="313"/>
      <c r="G621" s="313"/>
      <c r="H621" s="313"/>
    </row>
    <row r="622" spans="5:8" x14ac:dyDescent="0.2">
      <c r="E622" s="313"/>
      <c r="F622" s="313"/>
      <c r="G622" s="313"/>
      <c r="H622" s="313"/>
    </row>
    <row r="623" spans="5:8" x14ac:dyDescent="0.2">
      <c r="E623" s="313"/>
      <c r="F623" s="313"/>
      <c r="G623" s="313"/>
      <c r="H623" s="313"/>
    </row>
    <row r="624" spans="5:8" x14ac:dyDescent="0.2">
      <c r="E624" s="313"/>
      <c r="F624" s="313"/>
      <c r="G624" s="313"/>
      <c r="H624" s="313"/>
    </row>
    <row r="625" spans="5:8" x14ac:dyDescent="0.2">
      <c r="E625" s="313"/>
      <c r="F625" s="313"/>
      <c r="G625" s="313"/>
      <c r="H625" s="313"/>
    </row>
    <row r="626" spans="5:8" x14ac:dyDescent="0.2">
      <c r="E626" s="313"/>
      <c r="F626" s="313"/>
      <c r="G626" s="313"/>
      <c r="H626" s="313"/>
    </row>
    <row r="627" spans="5:8" x14ac:dyDescent="0.2">
      <c r="E627" s="313"/>
      <c r="F627" s="313"/>
      <c r="G627" s="313"/>
      <c r="H627" s="313"/>
    </row>
    <row r="628" spans="5:8" x14ac:dyDescent="0.2">
      <c r="E628" s="313"/>
      <c r="F628" s="313"/>
      <c r="G628" s="313"/>
      <c r="H628" s="313"/>
    </row>
    <row r="629" spans="5:8" x14ac:dyDescent="0.2">
      <c r="E629" s="313"/>
      <c r="F629" s="313"/>
      <c r="G629" s="313"/>
      <c r="H629" s="313"/>
    </row>
    <row r="630" spans="5:8" x14ac:dyDescent="0.2">
      <c r="E630" s="313"/>
      <c r="F630" s="313"/>
      <c r="G630" s="313"/>
      <c r="H630" s="313"/>
    </row>
    <row r="631" spans="5:8" x14ac:dyDescent="0.2">
      <c r="E631" s="313"/>
      <c r="F631" s="313"/>
      <c r="G631" s="313"/>
      <c r="H631" s="313"/>
    </row>
    <row r="632" spans="5:8" x14ac:dyDescent="0.2">
      <c r="E632" s="313"/>
      <c r="F632" s="313"/>
      <c r="G632" s="313"/>
      <c r="H632" s="313"/>
    </row>
    <row r="633" spans="5:8" x14ac:dyDescent="0.2">
      <c r="E633" s="313"/>
      <c r="F633" s="313"/>
      <c r="G633" s="313"/>
      <c r="H633" s="313"/>
    </row>
    <row r="634" spans="5:8" x14ac:dyDescent="0.2">
      <c r="E634" s="313"/>
      <c r="F634" s="313"/>
      <c r="G634" s="313"/>
      <c r="H634" s="313"/>
    </row>
    <row r="635" spans="5:8" x14ac:dyDescent="0.2">
      <c r="E635" s="313"/>
      <c r="F635" s="313"/>
      <c r="G635" s="313"/>
      <c r="H635" s="313"/>
    </row>
    <row r="636" spans="5:8" x14ac:dyDescent="0.2">
      <c r="E636" s="313"/>
      <c r="F636" s="313"/>
      <c r="G636" s="313"/>
      <c r="H636" s="313"/>
    </row>
    <row r="637" spans="5:8" x14ac:dyDescent="0.2">
      <c r="E637" s="313"/>
      <c r="F637" s="313"/>
      <c r="G637" s="313"/>
      <c r="H637" s="313"/>
    </row>
    <row r="638" spans="5:8" x14ac:dyDescent="0.2">
      <c r="E638" s="313"/>
      <c r="F638" s="313"/>
      <c r="G638" s="313"/>
      <c r="H638" s="313"/>
    </row>
    <row r="639" spans="5:8" x14ac:dyDescent="0.2">
      <c r="E639" s="313"/>
      <c r="F639" s="313"/>
      <c r="G639" s="313"/>
      <c r="H639" s="313"/>
    </row>
    <row r="640" spans="5:8" x14ac:dyDescent="0.2">
      <c r="E640" s="313"/>
      <c r="F640" s="313"/>
      <c r="G640" s="313"/>
      <c r="H640" s="313"/>
    </row>
    <row r="641" spans="5:8" x14ac:dyDescent="0.2">
      <c r="E641" s="313"/>
      <c r="F641" s="313"/>
      <c r="G641" s="313"/>
      <c r="H641" s="313"/>
    </row>
    <row r="642" spans="5:8" x14ac:dyDescent="0.2">
      <c r="E642" s="313"/>
      <c r="F642" s="313"/>
      <c r="G642" s="313"/>
      <c r="H642" s="313"/>
    </row>
    <row r="643" spans="5:8" x14ac:dyDescent="0.2">
      <c r="E643" s="313"/>
      <c r="F643" s="313"/>
      <c r="G643" s="313"/>
      <c r="H643" s="313"/>
    </row>
    <row r="644" spans="5:8" x14ac:dyDescent="0.2">
      <c r="E644" s="313"/>
      <c r="F644" s="313"/>
      <c r="G644" s="313"/>
      <c r="H644" s="313"/>
    </row>
    <row r="645" spans="5:8" x14ac:dyDescent="0.2">
      <c r="E645" s="313"/>
      <c r="F645" s="313"/>
      <c r="G645" s="313"/>
      <c r="H645" s="313"/>
    </row>
    <row r="646" spans="5:8" x14ac:dyDescent="0.2">
      <c r="E646" s="313"/>
      <c r="F646" s="313"/>
      <c r="G646" s="313"/>
      <c r="H646" s="313"/>
    </row>
    <row r="647" spans="5:8" x14ac:dyDescent="0.2">
      <c r="E647" s="313"/>
      <c r="F647" s="313"/>
      <c r="G647" s="313"/>
      <c r="H647" s="313"/>
    </row>
    <row r="648" spans="5:8" x14ac:dyDescent="0.2">
      <c r="E648" s="313"/>
      <c r="F648" s="313"/>
      <c r="G648" s="313"/>
      <c r="H648" s="313"/>
    </row>
    <row r="649" spans="5:8" x14ac:dyDescent="0.2">
      <c r="E649" s="313"/>
      <c r="F649" s="313"/>
      <c r="G649" s="313"/>
      <c r="H649" s="313"/>
    </row>
    <row r="650" spans="5:8" x14ac:dyDescent="0.2">
      <c r="E650" s="313"/>
      <c r="F650" s="313"/>
      <c r="G650" s="313"/>
      <c r="H650" s="313"/>
    </row>
    <row r="651" spans="5:8" x14ac:dyDescent="0.2">
      <c r="E651" s="313"/>
      <c r="F651" s="313"/>
      <c r="G651" s="313"/>
      <c r="H651" s="313"/>
    </row>
    <row r="652" spans="5:8" x14ac:dyDescent="0.2">
      <c r="E652" s="313"/>
      <c r="F652" s="313"/>
      <c r="G652" s="313"/>
      <c r="H652" s="313"/>
    </row>
    <row r="653" spans="5:8" x14ac:dyDescent="0.2">
      <c r="E653" s="313"/>
      <c r="F653" s="313"/>
      <c r="G653" s="313"/>
      <c r="H653" s="313"/>
    </row>
    <row r="654" spans="5:8" x14ac:dyDescent="0.2">
      <c r="E654" s="313"/>
      <c r="F654" s="313"/>
      <c r="G654" s="313"/>
      <c r="H654" s="313"/>
    </row>
    <row r="655" spans="5:8" x14ac:dyDescent="0.2">
      <c r="E655" s="313"/>
      <c r="F655" s="313"/>
      <c r="G655" s="313"/>
      <c r="H655" s="313"/>
    </row>
    <row r="656" spans="5:8" x14ac:dyDescent="0.2">
      <c r="E656" s="313"/>
      <c r="F656" s="313"/>
      <c r="G656" s="313"/>
      <c r="H656" s="313"/>
    </row>
    <row r="657" spans="5:8" x14ac:dyDescent="0.2">
      <c r="E657" s="313"/>
      <c r="F657" s="313"/>
      <c r="G657" s="313"/>
      <c r="H657" s="313"/>
    </row>
    <row r="658" spans="5:8" x14ac:dyDescent="0.2">
      <c r="E658" s="313"/>
      <c r="F658" s="313"/>
      <c r="G658" s="313"/>
      <c r="H658" s="313"/>
    </row>
    <row r="659" spans="5:8" x14ac:dyDescent="0.2">
      <c r="E659" s="313"/>
      <c r="F659" s="313"/>
      <c r="G659" s="313"/>
      <c r="H659" s="313"/>
    </row>
    <row r="660" spans="5:8" x14ac:dyDescent="0.2">
      <c r="E660" s="313"/>
      <c r="F660" s="313"/>
      <c r="G660" s="313"/>
      <c r="H660" s="313"/>
    </row>
    <row r="661" spans="5:8" x14ac:dyDescent="0.2">
      <c r="E661" s="313"/>
      <c r="F661" s="313"/>
      <c r="G661" s="313"/>
      <c r="H661" s="313"/>
    </row>
    <row r="662" spans="5:8" x14ac:dyDescent="0.2">
      <c r="E662" s="313"/>
      <c r="F662" s="313"/>
      <c r="G662" s="313"/>
      <c r="H662" s="313"/>
    </row>
    <row r="663" spans="5:8" x14ac:dyDescent="0.2">
      <c r="E663" s="313"/>
      <c r="F663" s="313"/>
      <c r="G663" s="313"/>
      <c r="H663" s="313"/>
    </row>
    <row r="664" spans="5:8" x14ac:dyDescent="0.2">
      <c r="E664" s="313"/>
      <c r="F664" s="313"/>
      <c r="G664" s="313"/>
      <c r="H664" s="313"/>
    </row>
    <row r="665" spans="5:8" x14ac:dyDescent="0.2">
      <c r="E665" s="313"/>
      <c r="F665" s="313"/>
      <c r="G665" s="313"/>
      <c r="H665" s="313"/>
    </row>
    <row r="666" spans="5:8" x14ac:dyDescent="0.2">
      <c r="E666" s="313"/>
      <c r="F666" s="313"/>
      <c r="G666" s="313"/>
      <c r="H666" s="313"/>
    </row>
    <row r="667" spans="5:8" x14ac:dyDescent="0.2">
      <c r="E667" s="313"/>
      <c r="F667" s="313"/>
      <c r="G667" s="313"/>
      <c r="H667" s="313"/>
    </row>
    <row r="668" spans="5:8" x14ac:dyDescent="0.2">
      <c r="E668" s="313"/>
      <c r="F668" s="313"/>
      <c r="G668" s="313"/>
      <c r="H668" s="313"/>
    </row>
    <row r="669" spans="5:8" x14ac:dyDescent="0.2">
      <c r="E669" s="313"/>
      <c r="F669" s="313"/>
      <c r="G669" s="313"/>
      <c r="H669" s="313"/>
    </row>
    <row r="670" spans="5:8" x14ac:dyDescent="0.2">
      <c r="E670" s="313"/>
      <c r="F670" s="313"/>
      <c r="G670" s="313"/>
      <c r="H670" s="313"/>
    </row>
    <row r="671" spans="5:8" x14ac:dyDescent="0.2">
      <c r="E671" s="313"/>
      <c r="F671" s="313"/>
      <c r="G671" s="313"/>
      <c r="H671" s="313"/>
    </row>
    <row r="672" spans="5:8" x14ac:dyDescent="0.2">
      <c r="E672" s="313"/>
      <c r="F672" s="313"/>
      <c r="G672" s="313"/>
      <c r="H672" s="313"/>
    </row>
    <row r="673" spans="5:8" x14ac:dyDescent="0.2">
      <c r="E673" s="313"/>
      <c r="F673" s="313"/>
      <c r="G673" s="313"/>
      <c r="H673" s="313"/>
    </row>
    <row r="674" spans="5:8" x14ac:dyDescent="0.2">
      <c r="E674" s="313"/>
      <c r="F674" s="313"/>
      <c r="G674" s="313"/>
      <c r="H674" s="313"/>
    </row>
    <row r="675" spans="5:8" x14ac:dyDescent="0.2">
      <c r="E675" s="313"/>
      <c r="F675" s="313"/>
      <c r="G675" s="313"/>
      <c r="H675" s="313"/>
    </row>
    <row r="676" spans="5:8" x14ac:dyDescent="0.2">
      <c r="E676" s="313"/>
      <c r="F676" s="313"/>
      <c r="G676" s="313"/>
      <c r="H676" s="313"/>
    </row>
    <row r="677" spans="5:8" x14ac:dyDescent="0.2">
      <c r="E677" s="313"/>
      <c r="F677" s="313"/>
      <c r="G677" s="313"/>
      <c r="H677" s="313"/>
    </row>
    <row r="678" spans="5:8" x14ac:dyDescent="0.2">
      <c r="E678" s="313"/>
      <c r="F678" s="313"/>
      <c r="G678" s="313"/>
      <c r="H678" s="313"/>
    </row>
    <row r="679" spans="5:8" x14ac:dyDescent="0.2">
      <c r="E679" s="313"/>
      <c r="F679" s="313"/>
      <c r="G679" s="313"/>
      <c r="H679" s="313"/>
    </row>
    <row r="680" spans="5:8" x14ac:dyDescent="0.2">
      <c r="E680" s="313"/>
      <c r="F680" s="313"/>
      <c r="G680" s="313"/>
      <c r="H680" s="313"/>
    </row>
    <row r="681" spans="5:8" x14ac:dyDescent="0.2">
      <c r="E681" s="313"/>
      <c r="F681" s="313"/>
      <c r="G681" s="313"/>
      <c r="H681" s="313"/>
    </row>
    <row r="682" spans="5:8" x14ac:dyDescent="0.2">
      <c r="E682" s="313"/>
      <c r="F682" s="313"/>
      <c r="G682" s="313"/>
      <c r="H682" s="313"/>
    </row>
    <row r="683" spans="5:8" x14ac:dyDescent="0.2">
      <c r="E683" s="313"/>
      <c r="F683" s="313"/>
      <c r="G683" s="313"/>
      <c r="H683" s="313"/>
    </row>
    <row r="684" spans="5:8" x14ac:dyDescent="0.2">
      <c r="E684" s="313"/>
      <c r="F684" s="313"/>
      <c r="G684" s="313"/>
      <c r="H684" s="313"/>
    </row>
    <row r="685" spans="5:8" x14ac:dyDescent="0.2">
      <c r="E685" s="313"/>
      <c r="F685" s="313"/>
      <c r="G685" s="313"/>
      <c r="H685" s="313"/>
    </row>
    <row r="686" spans="5:8" x14ac:dyDescent="0.2">
      <c r="E686" s="313"/>
      <c r="F686" s="313"/>
      <c r="G686" s="313"/>
      <c r="H686" s="313"/>
    </row>
    <row r="687" spans="5:8" x14ac:dyDescent="0.2">
      <c r="E687" s="313"/>
      <c r="F687" s="313"/>
      <c r="G687" s="313"/>
      <c r="H687" s="313"/>
    </row>
    <row r="688" spans="5:8" x14ac:dyDescent="0.2">
      <c r="E688" s="313"/>
      <c r="F688" s="313"/>
      <c r="G688" s="313"/>
      <c r="H688" s="313"/>
    </row>
    <row r="689" spans="5:8" x14ac:dyDescent="0.2">
      <c r="E689" s="313"/>
      <c r="F689" s="313"/>
      <c r="G689" s="313"/>
      <c r="H689" s="313"/>
    </row>
    <row r="690" spans="5:8" x14ac:dyDescent="0.2">
      <c r="E690" s="313"/>
      <c r="F690" s="313"/>
      <c r="G690" s="313"/>
      <c r="H690" s="313"/>
    </row>
    <row r="691" spans="5:8" x14ac:dyDescent="0.2">
      <c r="E691" s="313"/>
      <c r="F691" s="313"/>
      <c r="G691" s="313"/>
      <c r="H691" s="313"/>
    </row>
    <row r="692" spans="5:8" x14ac:dyDescent="0.2">
      <c r="E692" s="313"/>
      <c r="F692" s="313"/>
      <c r="G692" s="313"/>
      <c r="H692" s="313"/>
    </row>
    <row r="693" spans="5:8" x14ac:dyDescent="0.2">
      <c r="E693" s="313"/>
      <c r="F693" s="313"/>
      <c r="G693" s="313"/>
      <c r="H693" s="313"/>
    </row>
    <row r="694" spans="5:8" x14ac:dyDescent="0.2">
      <c r="E694" s="313"/>
      <c r="F694" s="313"/>
      <c r="G694" s="313"/>
      <c r="H694" s="313"/>
    </row>
    <row r="695" spans="5:8" x14ac:dyDescent="0.2">
      <c r="E695" s="313"/>
      <c r="F695" s="313"/>
      <c r="G695" s="313"/>
      <c r="H695" s="313"/>
    </row>
    <row r="696" spans="5:8" x14ac:dyDescent="0.2">
      <c r="E696" s="313"/>
      <c r="F696" s="313"/>
      <c r="G696" s="313"/>
      <c r="H696" s="313"/>
    </row>
    <row r="697" spans="5:8" x14ac:dyDescent="0.2">
      <c r="E697" s="313"/>
      <c r="F697" s="313"/>
      <c r="G697" s="313"/>
      <c r="H697" s="313"/>
    </row>
    <row r="698" spans="5:8" x14ac:dyDescent="0.2">
      <c r="E698" s="313"/>
      <c r="F698" s="313"/>
      <c r="G698" s="313"/>
      <c r="H698" s="313"/>
    </row>
    <row r="699" spans="5:8" x14ac:dyDescent="0.2">
      <c r="E699" s="313"/>
      <c r="F699" s="313"/>
      <c r="G699" s="313"/>
      <c r="H699" s="313"/>
    </row>
    <row r="700" spans="5:8" x14ac:dyDescent="0.2">
      <c r="E700" s="313"/>
      <c r="F700" s="313"/>
      <c r="G700" s="313"/>
      <c r="H700" s="313"/>
    </row>
    <row r="701" spans="5:8" x14ac:dyDescent="0.2">
      <c r="E701" s="313"/>
      <c r="F701" s="313"/>
      <c r="G701" s="313"/>
      <c r="H701" s="313"/>
    </row>
    <row r="702" spans="5:8" x14ac:dyDescent="0.2">
      <c r="E702" s="313"/>
      <c r="F702" s="313"/>
      <c r="G702" s="313"/>
      <c r="H702" s="313"/>
    </row>
    <row r="703" spans="5:8" x14ac:dyDescent="0.2">
      <c r="E703" s="313"/>
      <c r="F703" s="313"/>
      <c r="G703" s="313"/>
      <c r="H703" s="313"/>
    </row>
    <row r="704" spans="5:8" x14ac:dyDescent="0.2">
      <c r="E704" s="313"/>
      <c r="F704" s="313"/>
      <c r="G704" s="313"/>
      <c r="H704" s="313"/>
    </row>
    <row r="705" spans="5:8" x14ac:dyDescent="0.2">
      <c r="E705" s="313"/>
      <c r="F705" s="313"/>
      <c r="G705" s="313"/>
      <c r="H705" s="313"/>
    </row>
    <row r="706" spans="5:8" x14ac:dyDescent="0.2">
      <c r="E706" s="313"/>
      <c r="F706" s="313"/>
      <c r="G706" s="313"/>
      <c r="H706" s="313"/>
    </row>
    <row r="707" spans="5:8" x14ac:dyDescent="0.2">
      <c r="E707" s="313"/>
      <c r="F707" s="313"/>
      <c r="G707" s="313"/>
      <c r="H707" s="313"/>
    </row>
    <row r="708" spans="5:8" x14ac:dyDescent="0.2">
      <c r="E708" s="313"/>
      <c r="F708" s="313"/>
      <c r="G708" s="313"/>
      <c r="H708" s="313"/>
    </row>
    <row r="709" spans="5:8" x14ac:dyDescent="0.2">
      <c r="E709" s="313"/>
      <c r="F709" s="313"/>
      <c r="G709" s="313"/>
      <c r="H709" s="313"/>
    </row>
    <row r="710" spans="5:8" x14ac:dyDescent="0.2">
      <c r="E710" s="313"/>
      <c r="F710" s="313"/>
      <c r="G710" s="313"/>
      <c r="H710" s="313"/>
    </row>
    <row r="711" spans="5:8" x14ac:dyDescent="0.2">
      <c r="E711" s="313"/>
      <c r="F711" s="313"/>
      <c r="G711" s="313"/>
      <c r="H711" s="313"/>
    </row>
    <row r="712" spans="5:8" x14ac:dyDescent="0.2">
      <c r="E712" s="313"/>
      <c r="F712" s="313"/>
      <c r="G712" s="313"/>
      <c r="H712" s="313"/>
    </row>
    <row r="713" spans="5:8" x14ac:dyDescent="0.2">
      <c r="E713" s="313"/>
      <c r="F713" s="313"/>
      <c r="G713" s="313"/>
      <c r="H713" s="313"/>
    </row>
    <row r="714" spans="5:8" x14ac:dyDescent="0.2">
      <c r="E714" s="313"/>
      <c r="F714" s="313"/>
      <c r="G714" s="313"/>
      <c r="H714" s="313"/>
    </row>
    <row r="715" spans="5:8" x14ac:dyDescent="0.2">
      <c r="E715" s="313"/>
      <c r="F715" s="313"/>
      <c r="G715" s="313"/>
      <c r="H715" s="313"/>
    </row>
    <row r="716" spans="5:8" x14ac:dyDescent="0.2">
      <c r="E716" s="313"/>
      <c r="F716" s="313"/>
      <c r="G716" s="313"/>
      <c r="H716" s="313"/>
    </row>
    <row r="717" spans="5:8" x14ac:dyDescent="0.2">
      <c r="E717" s="313"/>
      <c r="F717" s="313"/>
      <c r="G717" s="313"/>
      <c r="H717" s="313"/>
    </row>
    <row r="718" spans="5:8" x14ac:dyDescent="0.2">
      <c r="E718" s="313"/>
      <c r="F718" s="313"/>
      <c r="G718" s="313"/>
      <c r="H718" s="313"/>
    </row>
    <row r="719" spans="5:8" x14ac:dyDescent="0.2">
      <c r="E719" s="313"/>
      <c r="F719" s="313"/>
      <c r="G719" s="313"/>
      <c r="H719" s="313"/>
    </row>
    <row r="720" spans="5:8" x14ac:dyDescent="0.2">
      <c r="E720" s="313"/>
      <c r="F720" s="313"/>
      <c r="G720" s="313"/>
      <c r="H720" s="313"/>
    </row>
    <row r="721" spans="5:8" x14ac:dyDescent="0.2">
      <c r="E721" s="313"/>
      <c r="F721" s="313"/>
      <c r="G721" s="313"/>
      <c r="H721" s="313"/>
    </row>
    <row r="722" spans="5:8" x14ac:dyDescent="0.2">
      <c r="E722" s="313"/>
      <c r="F722" s="313"/>
      <c r="G722" s="313"/>
      <c r="H722" s="313"/>
    </row>
    <row r="723" spans="5:8" x14ac:dyDescent="0.2">
      <c r="E723" s="313"/>
      <c r="F723" s="313"/>
      <c r="G723" s="313"/>
      <c r="H723" s="313"/>
    </row>
    <row r="724" spans="5:8" x14ac:dyDescent="0.2">
      <c r="E724" s="313"/>
      <c r="F724" s="313"/>
      <c r="G724" s="313"/>
      <c r="H724" s="313"/>
    </row>
    <row r="725" spans="5:8" x14ac:dyDescent="0.2">
      <c r="E725" s="313"/>
      <c r="F725" s="313"/>
      <c r="G725" s="313"/>
      <c r="H725" s="313"/>
    </row>
    <row r="726" spans="5:8" x14ac:dyDescent="0.2">
      <c r="E726" s="313"/>
      <c r="F726" s="313"/>
      <c r="G726" s="313"/>
      <c r="H726" s="313"/>
    </row>
    <row r="727" spans="5:8" x14ac:dyDescent="0.2">
      <c r="E727" s="313"/>
      <c r="F727" s="313"/>
      <c r="G727" s="313"/>
      <c r="H727" s="313"/>
    </row>
    <row r="728" spans="5:8" x14ac:dyDescent="0.2">
      <c r="E728" s="313"/>
      <c r="F728" s="313"/>
      <c r="G728" s="313"/>
      <c r="H728" s="313"/>
    </row>
    <row r="729" spans="5:8" x14ac:dyDescent="0.2">
      <c r="E729" s="313"/>
      <c r="F729" s="313"/>
      <c r="G729" s="313"/>
      <c r="H729" s="313"/>
    </row>
    <row r="730" spans="5:8" x14ac:dyDescent="0.2">
      <c r="E730" s="313"/>
      <c r="F730" s="313"/>
      <c r="G730" s="313"/>
      <c r="H730" s="313"/>
    </row>
    <row r="731" spans="5:8" x14ac:dyDescent="0.2">
      <c r="E731" s="313"/>
      <c r="F731" s="313"/>
      <c r="G731" s="313"/>
      <c r="H731" s="313"/>
    </row>
    <row r="732" spans="5:8" x14ac:dyDescent="0.2">
      <c r="E732" s="313"/>
      <c r="F732" s="313"/>
      <c r="G732" s="313"/>
      <c r="H732" s="313"/>
    </row>
    <row r="733" spans="5:8" x14ac:dyDescent="0.2">
      <c r="E733" s="313"/>
      <c r="F733" s="313"/>
      <c r="G733" s="313"/>
      <c r="H733" s="313"/>
    </row>
    <row r="734" spans="5:8" x14ac:dyDescent="0.2">
      <c r="E734" s="313"/>
      <c r="F734" s="313"/>
      <c r="G734" s="313"/>
      <c r="H734" s="313"/>
    </row>
    <row r="735" spans="5:8" x14ac:dyDescent="0.2">
      <c r="E735" s="313"/>
      <c r="F735" s="313"/>
      <c r="G735" s="313"/>
      <c r="H735" s="313"/>
    </row>
    <row r="736" spans="5:8" x14ac:dyDescent="0.2">
      <c r="E736" s="313"/>
      <c r="F736" s="313"/>
      <c r="G736" s="313"/>
      <c r="H736" s="313"/>
    </row>
    <row r="737" spans="5:8" x14ac:dyDescent="0.2">
      <c r="E737" s="313"/>
      <c r="F737" s="313"/>
      <c r="G737" s="313"/>
      <c r="H737" s="313"/>
    </row>
    <row r="738" spans="5:8" x14ac:dyDescent="0.2">
      <c r="E738" s="313"/>
      <c r="F738" s="313"/>
      <c r="G738" s="313"/>
      <c r="H738" s="313"/>
    </row>
    <row r="739" spans="5:8" x14ac:dyDescent="0.2">
      <c r="E739" s="313"/>
      <c r="F739" s="313"/>
      <c r="G739" s="313"/>
      <c r="H739" s="313"/>
    </row>
    <row r="740" spans="5:8" x14ac:dyDescent="0.2">
      <c r="E740" s="313"/>
      <c r="F740" s="313"/>
      <c r="G740" s="313"/>
      <c r="H740" s="313"/>
    </row>
    <row r="741" spans="5:8" x14ac:dyDescent="0.2">
      <c r="E741" s="313"/>
      <c r="F741" s="313"/>
      <c r="G741" s="313"/>
      <c r="H741" s="313"/>
    </row>
    <row r="742" spans="5:8" x14ac:dyDescent="0.2">
      <c r="E742" s="313"/>
      <c r="F742" s="313"/>
      <c r="G742" s="313"/>
      <c r="H742" s="313"/>
    </row>
    <row r="743" spans="5:8" x14ac:dyDescent="0.2">
      <c r="E743" s="313"/>
      <c r="F743" s="313"/>
      <c r="G743" s="313"/>
      <c r="H743" s="313"/>
    </row>
    <row r="744" spans="5:8" x14ac:dyDescent="0.2">
      <c r="E744" s="313"/>
      <c r="F744" s="313"/>
      <c r="G744" s="313"/>
      <c r="H744" s="313"/>
    </row>
    <row r="745" spans="5:8" x14ac:dyDescent="0.2">
      <c r="E745" s="313"/>
      <c r="F745" s="313"/>
      <c r="G745" s="313"/>
      <c r="H745" s="313"/>
    </row>
    <row r="746" spans="5:8" x14ac:dyDescent="0.2">
      <c r="E746" s="313"/>
      <c r="F746" s="313"/>
      <c r="G746" s="313"/>
      <c r="H746" s="313"/>
    </row>
    <row r="747" spans="5:8" x14ac:dyDescent="0.2">
      <c r="E747" s="313"/>
      <c r="F747" s="313"/>
      <c r="G747" s="313"/>
      <c r="H747" s="313"/>
    </row>
    <row r="748" spans="5:8" x14ac:dyDescent="0.2">
      <c r="E748" s="313"/>
      <c r="F748" s="313"/>
      <c r="G748" s="313"/>
      <c r="H748" s="313"/>
    </row>
    <row r="749" spans="5:8" x14ac:dyDescent="0.2">
      <c r="E749" s="313"/>
      <c r="F749" s="313"/>
      <c r="G749" s="313"/>
      <c r="H749" s="313"/>
    </row>
    <row r="750" spans="5:8" x14ac:dyDescent="0.2">
      <c r="E750" s="313"/>
      <c r="F750" s="313"/>
      <c r="G750" s="313"/>
      <c r="H750" s="313"/>
    </row>
    <row r="751" spans="5:8" x14ac:dyDescent="0.2">
      <c r="E751" s="313"/>
      <c r="F751" s="313"/>
      <c r="G751" s="313"/>
      <c r="H751" s="313"/>
    </row>
    <row r="752" spans="5:8" x14ac:dyDescent="0.2">
      <c r="E752" s="313"/>
      <c r="F752" s="313"/>
      <c r="G752" s="313"/>
      <c r="H752" s="313"/>
    </row>
    <row r="753" spans="5:8" x14ac:dyDescent="0.2">
      <c r="E753" s="313"/>
      <c r="F753" s="313"/>
      <c r="G753" s="313"/>
      <c r="H753" s="313"/>
    </row>
    <row r="754" spans="5:8" x14ac:dyDescent="0.2">
      <c r="E754" s="313"/>
      <c r="F754" s="313"/>
      <c r="G754" s="313"/>
      <c r="H754" s="313"/>
    </row>
    <row r="755" spans="5:8" x14ac:dyDescent="0.2">
      <c r="E755" s="313"/>
      <c r="F755" s="313"/>
      <c r="G755" s="313"/>
      <c r="H755" s="313"/>
    </row>
    <row r="756" spans="5:8" x14ac:dyDescent="0.2">
      <c r="E756" s="313"/>
      <c r="F756" s="313"/>
      <c r="G756" s="313"/>
      <c r="H756" s="313"/>
    </row>
    <row r="757" spans="5:8" x14ac:dyDescent="0.2">
      <c r="E757" s="313"/>
      <c r="F757" s="313"/>
      <c r="G757" s="313"/>
      <c r="H757" s="313"/>
    </row>
    <row r="758" spans="5:8" x14ac:dyDescent="0.2">
      <c r="E758" s="313"/>
      <c r="F758" s="313"/>
      <c r="G758" s="313"/>
      <c r="H758" s="313"/>
    </row>
    <row r="759" spans="5:8" x14ac:dyDescent="0.2">
      <c r="E759" s="313"/>
      <c r="F759" s="313"/>
      <c r="G759" s="313"/>
      <c r="H759" s="313"/>
    </row>
    <row r="760" spans="5:8" x14ac:dyDescent="0.2">
      <c r="E760" s="313"/>
      <c r="F760" s="313"/>
      <c r="G760" s="313"/>
      <c r="H760" s="313"/>
    </row>
    <row r="761" spans="5:8" x14ac:dyDescent="0.2">
      <c r="E761" s="313"/>
      <c r="F761" s="313"/>
      <c r="G761" s="313"/>
      <c r="H761" s="313"/>
    </row>
    <row r="762" spans="5:8" x14ac:dyDescent="0.2">
      <c r="E762" s="313"/>
      <c r="F762" s="313"/>
      <c r="G762" s="313"/>
      <c r="H762" s="313"/>
    </row>
    <row r="763" spans="5:8" x14ac:dyDescent="0.2">
      <c r="E763" s="313"/>
      <c r="F763" s="313"/>
      <c r="G763" s="313"/>
      <c r="H763" s="313"/>
    </row>
  </sheetData>
  <autoFilter ref="A1:H59" xr:uid="{00000000-0001-0000-0100-000000000000}"/>
  <mergeCells count="1">
    <mergeCell ref="E124:F125"/>
  </mergeCells>
  <pageMargins left="0.51181102362204722" right="0.31496062992125984" top="0.74803149606299213" bottom="0.74803149606299213" header="0.31496062992125984" footer="0.31496062992125984"/>
  <pageSetup paperSize="9" scale="90" orientation="portrait" r:id="rId1"/>
  <headerFooter>
    <oddHeader>&amp;L&amp;F</oddHeader>
    <oddFooter>&amp;L&amp;A&amp;RPagina &amp;P van &amp;N</oddFooter>
  </headerFooter>
  <rowBreaks count="2" manualBreakCount="2">
    <brk id="38" min="1" max="7" man="1"/>
    <brk id="96" min="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K Q E A A B Q S w M E F A A C A A g A s 4 E 7 W j 3 I V B u j A A A A 9 g A A A B I A H A B D b 2 5 m a W c v U G F j a 2 F n Z S 5 4 b W w g o h g A K K A U A A A A A A A A A A A A A A A A A A A A A A A A A A A A h Y + x D o I w F E V / h X S n h b I o e Z T B F Y y J i X F t S s V G e B h a L P / m 4 C f 5 C 2 I U d X O 8 5 5 7 h 3 v v 1 B v n Y N s F F 9 9 Z 0 m J G Y R i T Q q L r K Y J 2 R w R 3 C B c k F b K Q 6 y V o H k 4 w 2 H W 2 V k a N z 5 5 Q x 7 z 3 1 C e 3 6 m v E o i t m + L L b q q F t J P r L 5 L 4 c G r Z O o N B G w e 4 0 R n M Y J p 5 w v a Q R s h l A a / A p 8 2 v t s f y C s h s Y N v R b Y h O s C 2 B y B v T + I B 1 B L A w Q U A A I A C A C z g T t a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s 4 E 7 W n p H l x q f A Q A A H g M A A B M A H A B G b 3 J t d W x h c y 9 T Z W N 0 a W 9 u M S 5 t I K I Y A C i g F A A A A A A A A A A A A A A A A A A A A A A A A A A A A H 1 R y 2 7 b M B C 8 G / A / L J i L D c h C n L Y + 1 N A h d t p Y Q I M m k d E e o s K g q b X E h A + D X C l N j f x 7 q D p o D A s N L y R 3 Z 4 Y z S 4 + C p D W Q 7 f f x t N / r 9 3 z F H R Z w w i 6 z 6 1 W 6 G H 3 / e b t q P q w m D B J Q S P 0 e h D V z g Z b A 3 D f x h R W 1 R k O D r 1 J h P L e G w s U P 2 M 3 n P P 2 R p 1 e z 0 X n 2 b c W 5 8 Y q X o 0 d 0 D / n s 6 j J P F z C C o J 2 f x R B e y o 9 e i 4 V v 2 D C 6 u 0 A l t S R 0 C Z u y C O Z W 1 d r 4 Z H w W w R c j b C F N m U w + n Z 6 O I 7 i p L W F G T w q T t 2 M c L P 4 a R n v X J 2 y B v E D n Q S N B g 6 6 y t i z A y A Z 5 3 e Z b 8 n W g X D u r A / 8 V O 2 i z R n D 3 W j 1 X K h N c c e c T c j U e a C + f t g g l P s r 7 P 7 I s 3 u S W L m T f W K f 3 5 l u Y H 7 x v J d r t m O F c h 8 T U q h L + p u c I d k w W Y b h y I w U n i a b W G l 3 A p I Y m H + N W + C + o w I 0 0 M g A 6 d L J h n K K i M L V O r 3 X I O X X q h d U o T a d c I W 7 I o W q N h A i d / j p M r V P 0 W x T / 3 O / z H X l f 6 / I Q 1 F F w W K L y W 8 f 5 w 7 u 4 w 6 b V X l R O 3 j f H s Z + H / Z 4 0 / / m / 6 Q t Q S w E C L Q A U A A I A C A C z g T t a P c h U G 6 M A A A D 2 A A A A E g A A A A A A A A A A A A A A A A A A A A A A Q 2 9 u Z m l n L 1 B h Y 2 t h Z 2 U u e G 1 s U E s B A i 0 A F A A C A A g A s 4 E 7 W g / K 6 a u k A A A A 6 Q A A A B M A A A A A A A A A A A A A A A A A 7 w A A A F t D b 2 5 0 Z W 5 0 X 1 R 5 c G V z X S 5 4 b W x Q S w E C L Q A U A A I A C A C z g T t a e k e X G p 8 B A A A e A w A A E w A A A A A A A A A A A A A A A A D g A Q A A R m 9 y b X V s Y X M v U 2 V j d G l v b j E u b V B L B Q Y A A A A A A w A D A M I A A A D M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I E A A A A A A A A G Y Q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1 N Q X 0 l I L U 9 X U l 9 2 M 1 8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Z W Z i M z A 0 Z T U t Y j F k Z S 0 0 N j M 1 L T k 3 Y j Q t O G Q x Y j J j M m E 4 N W Q 5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1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M S 0 y N 1 Q x N T o x M z o y O C 4 3 O T M w N z A 5 W i I g L z 4 8 R W 5 0 c n k g V H l w Z T 0 i R m l s b E N v b H V t b l R 5 c G V z I i B W Y W x 1 Z T 0 i c 0 J n T U d C Z 1 l H Q m d Z R E J n W U c i I C 8 + P E V u d H J 5 I F R 5 c G U 9 I k Z p b G x D b 2 x 1 b W 5 O Y W 1 l c y I g V m F s d W U 9 I n N b J n F 1 b 3 Q 7 b m F h b S Z x d W 9 0 O y w m c X V v d D t p Z G V u d G l m a W N h d G l l b n V t b W V y J n F 1 b 3 Q 7 L C Z x d W 9 0 O 2 R l Z m l u a X R p Z S Z x d W 9 0 O y w m c X V v d D t 0 b 2 V s a W N o d G l u Z y Z x d W 9 0 O y w m c X V v d D t m b 3 J t Y W F 0 J n F 1 b 3 Q 7 L C Z x d W 9 0 O 2 R v b W V p b i Z x d W 9 0 O y w m c X V v d D t o Z W V m d H J l b G F 0 a W V t Z X Q m c X V v d D s s J n F 1 b 3 Q 7 Y n J v b i Z x d W 9 0 O y w m c X V v d D t z c G V j a W Z p Y 2 F 0 a W V u Y W F t J n F 1 b 3 Q 7 L C Z x d W 9 0 O 2 J t Z 3 N w Z W N p Z m l j Y X R p Z S Z x d W 9 0 O y w m c X V v d D t y Z W d l b H N w c m F h a 3 N w Z W N p Z m l j Y X R p Z S Z x d W 9 0 O y w m c X V v d D t z c G V j a W Z p Y 2 F 0 a W V v b X N j a H J p a n Z p b m c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1 N Q X 0 l I L U 9 X U l 9 2 M 1 8 2 L 0 F 1 d G 9 S Z W 1 v d m V k Q 2 9 s d W 1 u c z E u e 2 5 h Y W 0 s M H 0 m c X V v d D s s J n F 1 b 3 Q 7 U 2 V j d G l v b j E v R 1 N Q X 0 l I L U 9 X U l 9 2 M 1 8 2 L 0 F 1 d G 9 S Z W 1 v d m V k Q 2 9 s d W 1 u c z E u e 2 l k Z W 5 0 a W Z p Y 2 F 0 a W V u d W 1 t Z X I s M X 0 m c X V v d D s s J n F 1 b 3 Q 7 U 2 V j d G l v b j E v R 1 N Q X 0 l I L U 9 X U l 9 2 M 1 8 2 L 0 F 1 d G 9 S Z W 1 v d m V k Q 2 9 s d W 1 u c z E u e 2 R l Z m l u a X R p Z S w y f S Z x d W 9 0 O y w m c X V v d D t T Z W N 0 a W 9 u M S 9 H U 1 B f S U g t T 1 d S X 3 Y z X z Y v Q X V 0 b 1 J l b W 9 2 Z W R D b 2 x 1 b W 5 z M S 5 7 d G 9 l b G l j a H R p b m c s M 3 0 m c X V v d D s s J n F 1 b 3 Q 7 U 2 V j d G l v b j E v R 1 N Q X 0 l I L U 9 X U l 9 2 M 1 8 2 L 0 F 1 d G 9 S Z W 1 v d m V k Q 2 9 s d W 1 u c z E u e 2 Z v c m 1 h Y X Q s N H 0 m c X V v d D s s J n F 1 b 3 Q 7 U 2 V j d G l v b j E v R 1 N Q X 0 l I L U 9 X U l 9 2 M 1 8 2 L 0 F 1 d G 9 S Z W 1 v d m V k Q 2 9 s d W 1 u c z E u e 2 R v b W V p b i w 1 f S Z x d W 9 0 O y w m c X V v d D t T Z W N 0 a W 9 u M S 9 H U 1 B f S U g t T 1 d S X 3 Y z X z Y v Q X V 0 b 1 J l b W 9 2 Z W R D b 2 x 1 b W 5 z M S 5 7 a G V l Z n R y Z W x h d G l l b W V 0 L D Z 9 J n F 1 b 3 Q 7 L C Z x d W 9 0 O 1 N l Y 3 R p b 2 4 x L 0 d T U F 9 J S C 1 P V 1 J f d j N f N i 9 B d X R v U m V t b 3 Z l Z E N v b H V t b n M x L n t i c m 9 u L D d 9 J n F 1 b 3 Q 7 L C Z x d W 9 0 O 1 N l Y 3 R p b 2 4 x L 0 d T U F 9 J S C 1 P V 1 J f d j N f N i 9 B d X R v U m V t b 3 Z l Z E N v b H V t b n M x L n t z c G V j a W Z p Y 2 F 0 a W V u Y W F t L D h 9 J n F 1 b 3 Q 7 L C Z x d W 9 0 O 1 N l Y 3 R p b 2 4 x L 0 d T U F 9 J S C 1 P V 1 J f d j N f N i 9 B d X R v U m V t b 3 Z l Z E N v b H V t b n M x L n t i b W d z c G V j a W Z p Y 2 F 0 a W U s O X 0 m c X V v d D s s J n F 1 b 3 Q 7 U 2 V j d G l v b j E v R 1 N Q X 0 l I L U 9 X U l 9 2 M 1 8 2 L 0 F 1 d G 9 S Z W 1 v d m V k Q 2 9 s d W 1 u c z E u e 3 J l Z 2 V s c 3 B y Y W F r c 3 B l Y 2 l m a W N h d G l l L D E w f S Z x d W 9 0 O y w m c X V v d D t T Z W N 0 a W 9 u M S 9 H U 1 B f S U g t T 1 d S X 3 Y z X z Y v Q X V 0 b 1 J l b W 9 2 Z W R D b 2 x 1 b W 5 z M S 5 7 c 3 B l Y 2 l m a W N h d G l l b 2 1 z Y 2 h y a W p 2 a W 5 n L D E x f S Z x d W 9 0 O 1 0 s J n F 1 b 3 Q 7 Q 2 9 s d W 1 u Q 2 9 1 b n Q m c X V v d D s 6 M T I s J n F 1 b 3 Q 7 S 2 V 5 Q 2 9 s d W 1 u T m F t Z X M m c X V v d D s 6 W 1 0 s J n F 1 b 3 Q 7 Q 2 9 s d W 1 u S W R l b n R p d G l l c y Z x d W 9 0 O z p b J n F 1 b 3 Q 7 U 2 V j d G l v b j E v R 1 N Q X 0 l I L U 9 X U l 9 2 M 1 8 2 L 0 F 1 d G 9 S Z W 1 v d m V k Q 2 9 s d W 1 u c z E u e 2 5 h Y W 0 s M H 0 m c X V v d D s s J n F 1 b 3 Q 7 U 2 V j d G l v b j E v R 1 N Q X 0 l I L U 9 X U l 9 2 M 1 8 2 L 0 F 1 d G 9 S Z W 1 v d m V k Q 2 9 s d W 1 u c z E u e 2 l k Z W 5 0 a W Z p Y 2 F 0 a W V u d W 1 t Z X I s M X 0 m c X V v d D s s J n F 1 b 3 Q 7 U 2 V j d G l v b j E v R 1 N Q X 0 l I L U 9 X U l 9 2 M 1 8 2 L 0 F 1 d G 9 S Z W 1 v d m V k Q 2 9 s d W 1 u c z E u e 2 R l Z m l u a X R p Z S w y f S Z x d W 9 0 O y w m c X V v d D t T Z W N 0 a W 9 u M S 9 H U 1 B f S U g t T 1 d S X 3 Y z X z Y v Q X V 0 b 1 J l b W 9 2 Z W R D b 2 x 1 b W 5 z M S 5 7 d G 9 l b G l j a H R p b m c s M 3 0 m c X V v d D s s J n F 1 b 3 Q 7 U 2 V j d G l v b j E v R 1 N Q X 0 l I L U 9 X U l 9 2 M 1 8 2 L 0 F 1 d G 9 S Z W 1 v d m V k Q 2 9 s d W 1 u c z E u e 2 Z v c m 1 h Y X Q s N H 0 m c X V v d D s s J n F 1 b 3 Q 7 U 2 V j d G l v b j E v R 1 N Q X 0 l I L U 9 X U l 9 2 M 1 8 2 L 0 F 1 d G 9 S Z W 1 v d m V k Q 2 9 s d W 1 u c z E u e 2 R v b W V p b i w 1 f S Z x d W 9 0 O y w m c X V v d D t T Z W N 0 a W 9 u M S 9 H U 1 B f S U g t T 1 d S X 3 Y z X z Y v Q X V 0 b 1 J l b W 9 2 Z W R D b 2 x 1 b W 5 z M S 5 7 a G V l Z n R y Z W x h d G l l b W V 0 L D Z 9 J n F 1 b 3 Q 7 L C Z x d W 9 0 O 1 N l Y 3 R p b 2 4 x L 0 d T U F 9 J S C 1 P V 1 J f d j N f N i 9 B d X R v U m V t b 3 Z l Z E N v b H V t b n M x L n t i c m 9 u L D d 9 J n F 1 b 3 Q 7 L C Z x d W 9 0 O 1 N l Y 3 R p b 2 4 x L 0 d T U F 9 J S C 1 P V 1 J f d j N f N i 9 B d X R v U m V t b 3 Z l Z E N v b H V t b n M x L n t z c G V j a W Z p Y 2 F 0 a W V u Y W F t L D h 9 J n F 1 b 3 Q 7 L C Z x d W 9 0 O 1 N l Y 3 R p b 2 4 x L 0 d T U F 9 J S C 1 P V 1 J f d j N f N i 9 B d X R v U m V t b 3 Z l Z E N v b H V t b n M x L n t i b W d z c G V j a W Z p Y 2 F 0 a W U s O X 0 m c X V v d D s s J n F 1 b 3 Q 7 U 2 V j d G l v b j E v R 1 N Q X 0 l I L U 9 X U l 9 2 M 1 8 2 L 0 F 1 d G 9 S Z W 1 v d m V k Q 2 9 s d W 1 u c z E u e 3 J l Z 2 V s c 3 B y Y W F r c 3 B l Y 2 l m a W N h d G l l L D E w f S Z x d W 9 0 O y w m c X V v d D t T Z W N 0 a W 9 u M S 9 H U 1 B f S U g t T 1 d S X 3 Y z X z Y v Q X V 0 b 1 J l b W 9 2 Z W R D b 2 x 1 b W 5 z M S 5 7 c 3 B l Y 2 l m a W N h d G l l b 2 1 z Y 2 h y a W p 2 a W 5 n L D E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1 N Q X 0 l I L U 9 X U l 9 2 M 1 8 2 L 0 J y b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H U 1 B f S U g t T 1 d S X 3 Y z X z Y v S G V h Z G V y c y U y M G 1 l d C U y M H Z l c m h v b 2 d k J T I w b m l 2 Z W F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1 N Q X 0 l I L U 9 X U l 9 2 M 1 8 2 L 1 R 5 c G U l M j B n Z X d p a n p p Z 2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b 8 O V + F Z a z k K 8 K L O 6 n r b O Z w A A A A A C A A A A A A A D Z g A A w A A A A B A A A A B 9 Q I l o t l 5 y W j j W l 7 U l T 0 4 a A A A A A A S A A A C g A A A A E A A A A P 9 V B S O 6 5 o u 5 6 1 E e 1 j a a O N N Q A A A A 3 c l n e d 3 p h N S V 0 7 u M Q K P B c w T f c 0 c J c o K N U X c L I F b 4 o a S G N B L 6 Y H a W e N + m g 3 R E s f k E O z w w A g P X B n q Q k 8 0 F a Y o 7 L d t l 9 4 A 2 k h r z / J T 3 Q 5 W s n n Y U A A A A u X u t j e 8 X z B H M R + a O D K I h C j 9 B x R s = < / D a t a M a s h u p > 
</file>

<file path=customXml/itemProps1.xml><?xml version="1.0" encoding="utf-8"?>
<ds:datastoreItem xmlns:ds="http://schemas.openxmlformats.org/officeDocument/2006/customXml" ds:itemID="{6FFAB061-066B-40DF-A039-12EA686CA5E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4</vt:i4>
      </vt:variant>
    </vt:vector>
  </HeadingPairs>
  <TitlesOfParts>
    <vt:vector size="8" baseType="lpstr">
      <vt:lpstr>Migrant (vert pres specgr)</vt:lpstr>
      <vt:lpstr>Migrant</vt:lpstr>
      <vt:lpstr>Binnenlandse Belpl</vt:lpstr>
      <vt:lpstr>Buitenlands Belpl</vt:lpstr>
      <vt:lpstr>'Binnenlandse Belpl'!Afdrukbereik</vt:lpstr>
      <vt:lpstr>'Buitenlands Belpl'!Afdrukbereik</vt:lpstr>
      <vt:lpstr>Migrant!Afdrukbereik</vt:lpstr>
      <vt:lpstr>'Migrant (vert pres specgr)'!Afdrukbereik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Cees C.W. Swart</cp:lastModifiedBy>
  <cp:lastPrinted>2025-05-13T10:40:00Z</cp:lastPrinted>
  <dcterms:created xsi:type="dcterms:W3CDTF">2024-07-13T13:09:28Z</dcterms:created>
  <dcterms:modified xsi:type="dcterms:W3CDTF">2025-05-13T10:42:47Z</dcterms:modified>
</cp:coreProperties>
</file>